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4"/>
  </bookViews>
  <sheets>
    <sheet name="Меню младшие 1-4 кл Зима" sheetId="1" r:id="rId1"/>
    <sheet name="Меню старшие 5-11 кл Зима" sheetId="2" r:id="rId2"/>
    <sheet name="Замена 1 неделя" sheetId="3" r:id="rId3"/>
    <sheet name="Замена 2 неделя" sheetId="4" r:id="rId4"/>
    <sheet name="Меню сокр" sheetId="5" r:id="rId5"/>
  </sheets>
  <definedNames>
    <definedName name="_xlnm._FilterDatabase" localSheetId="0" hidden="1">'Меню младшие 1-4 кл Зима'!$A$2:$A$229</definedName>
  </definedNames>
  <calcPr fullCalcOnLoad="1"/>
</workbook>
</file>

<file path=xl/sharedStrings.xml><?xml version="1.0" encoding="utf-8"?>
<sst xmlns="http://schemas.openxmlformats.org/spreadsheetml/2006/main" count="851" uniqueCount="228">
  <si>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</si>
  <si>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</si>
  <si>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</si>
  <si>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</si>
  <si>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</si>
  <si>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</si>
  <si>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</si>
  <si>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</si>
  <si>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</si>
  <si>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</si>
  <si>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</si>
  <si>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</si>
  <si>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</si>
  <si>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</si>
  <si>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</si>
  <si>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</si>
  <si>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</si>
  <si>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</si>
  <si>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</si>
  <si>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</si>
  <si>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</si>
  <si>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</si>
  <si>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</si>
  <si>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</si>
  <si>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</si>
  <si>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</si>
  <si>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</si>
  <si>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</si>
  <si>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</si>
  <si>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</si>
  <si>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</si>
  <si>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</si>
  <si>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</si>
  <si>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</si>
  <si>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</si>
  <si>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</si>
  <si>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</si>
  <si>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</si>
  <si>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</si>
  <si>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</si>
  <si>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</si>
  <si>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</si>
  <si>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</si>
  <si>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</si>
  <si>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</si>
  <si>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</si>
  <si>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</si>
  <si>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</si>
  <si>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</si>
  <si>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</si>
  <si>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</si>
  <si>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</si>
  <si>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</si>
  <si>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</si>
  <si>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</si>
  <si>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</si>
  <si>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</si>
  <si>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</si>
  <si>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</si>
  <si>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</si>
  <si>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</si>
  <si>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</si>
  <si>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</si>
  <si>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</si>
  <si>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</si>
  <si>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</si>
  <si>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 xml:space="preserve">Каша "Дружба" вязкая молочная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</si>
  <si>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</si>
  <si>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</si>
  <si>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</si>
  <si>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</si>
  <si>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</si>
  <si>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</si>
  <si>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</si>
  <si>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</si>
  <si>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</si>
  <si>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</si>
  <si>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</si>
  <si>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</si>
  <si>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</si>
  <si>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</si>
  <si>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</si>
  <si>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</si>
  <si>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</si>
  <si>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</si>
  <si>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</si>
  <si>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</si>
  <si>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</si>
  <si>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</si>
  <si>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</si>
  <si>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</si>
  <si>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</si>
  <si>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</si>
  <si>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</si>
  <si>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</si>
  <si>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</si>
  <si>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</si>
  <si>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День 2 (2 неделя)</t>
  </si>
  <si>
    <t>ГОРЯЧИЙ ЗАВТРАК</t>
  </si>
  <si>
    <t>7-11 лет</t>
  </si>
  <si>
    <t>Макаронные изделия с маслом сливочным</t>
  </si>
  <si>
    <t>Пюре картофельное с маслом сливочным/Пюре картофельное</t>
  </si>
  <si>
    <t>Чай  с сахаром,с лимоном</t>
  </si>
  <si>
    <t>2-ая неделя</t>
  </si>
  <si>
    <t>Салат из отварной свеклы</t>
  </si>
  <si>
    <t>60/40</t>
  </si>
  <si>
    <t xml:space="preserve">Чай с сахаром </t>
  </si>
  <si>
    <t>Рыба тушеная с овощами в томате</t>
  </si>
  <si>
    <t>150/3</t>
  </si>
  <si>
    <t>180/3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</si>
  <si>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</si>
  <si>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</si>
  <si>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</si>
  <si>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</si>
  <si>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</si>
  <si>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</si>
  <si>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Горячий завтрак старшие классы           (12 лет и старше)</t>
  </si>
  <si>
    <t>220/5</t>
  </si>
  <si>
    <t>Рис отварной рассыпчатый с маслом сливочным/Рис отварной рассыпчатый</t>
  </si>
  <si>
    <t>Пюре картофельное  с маслом сливочным</t>
  </si>
  <si>
    <t>Куриные бедра запеченные с томатным соусом</t>
  </si>
  <si>
    <t>90/20</t>
  </si>
  <si>
    <t>Гороховое пюре</t>
  </si>
  <si>
    <t>Котлеты говяжьи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</si>
  <si>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</si>
  <si>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</si>
  <si>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</si>
  <si>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</si>
  <si>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</si>
  <si>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</si>
  <si>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</si>
  <si>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</si>
  <si>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</si>
  <si>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</si>
  <si>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</si>
  <si>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</si>
  <si>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Чай с мармеладом (75С)</t>
  </si>
  <si>
    <t>№349  Сбор.рец. На прод-ию для обуч. Во всех образ.учреж-Дели 2017</t>
  </si>
  <si>
    <t>№3 Сбор.рец. На прод-ию для обуч. Во всех образ.учреж-Дели 2017</t>
  </si>
  <si>
    <r>
      <rPr>
        <sz val="11"/>
        <color indexed="10"/>
        <rFont val="Arial"/>
        <family val="2"/>
      </rPr>
      <t>ИЛИ</t>
    </r>
    <r>
      <rPr>
        <b/>
        <sz val="11"/>
        <rFont val="Arial"/>
        <family val="2"/>
      </rPr>
      <t xml:space="preserve"> СОСИСКИ ОТВАРНЫЕ</t>
    </r>
  </si>
  <si>
    <r>
      <rPr>
        <sz val="11"/>
        <color indexed="10"/>
        <rFont val="Arial"/>
        <family val="2"/>
      </rPr>
      <t>ИЛИ</t>
    </r>
    <r>
      <rPr>
        <sz val="11"/>
        <rFont val="Arial"/>
        <family val="2"/>
      </rPr>
      <t xml:space="preserve"> Котлета домашняя из говядины</t>
    </r>
  </si>
  <si>
    <t>Итого с заменой на котлеты:</t>
  </si>
  <si>
    <t>Итого с заменой на сосиски:</t>
  </si>
  <si>
    <t>Горячий завтрак старшие классы (12лет и старше)</t>
  </si>
  <si>
    <t>Компот из сухофруктов (75С) (сахара 10г)</t>
  </si>
  <si>
    <t>ВСЕГО за 12 дней:</t>
  </si>
  <si>
    <t>В среднем на 1 учащегося в день:</t>
  </si>
  <si>
    <t>20-25%</t>
  </si>
  <si>
    <t>Напиток из свежих фруктов (75С)</t>
  </si>
  <si>
    <t>Напиток из свежих фруктов (75 С)</t>
  </si>
  <si>
    <t>(общеобразовательные организации с режимом обучения до 6 часов)</t>
  </si>
  <si>
    <t>Салат из моркови с яблоками</t>
  </si>
  <si>
    <t>Бутерброд с маслом сливочным и сыром</t>
  </si>
  <si>
    <t>№ 59 Сбор.рец. На прод-ию для обуч. Во всех образ.учреж-Дели 2017</t>
  </si>
  <si>
    <t>Печенье</t>
  </si>
  <si>
    <t>Плоды и ягоды свежие (мандарин)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</si>
  <si>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</si>
  <si>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</si>
  <si>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</si>
  <si>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</si>
  <si>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промышленного выпуска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</si>
  <si>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</si>
  <si>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</si>
  <si>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</si>
  <si>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</si>
  <si>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№ 303 Сбор.рец. На прод-ию для обуч. Во всех образ.учреж-Дели 2017</t>
  </si>
  <si>
    <t>Биточки рыбные в сметанном соусе</t>
  </si>
  <si>
    <t>Каша гречневая вязкая</t>
  </si>
  <si>
    <t>№ 234,330 Сбор.рец. На прод-ию для обуч. Во всех образ.учреж-Дели 2017</t>
  </si>
  <si>
    <t>Салат из белокочанной капусты</t>
  </si>
  <si>
    <t xml:space="preserve">№ 45 Сбор.рец. На прод-ию для обуч. Во всех образ.учреж-Дели -2017 </t>
  </si>
  <si>
    <t>80/30</t>
  </si>
  <si>
    <t>Директор ООО "АБК-Пэймент""</t>
  </si>
  <si>
    <t>________________Р.Р. Рахматуллин</t>
  </si>
  <si>
    <t>Чай с сахаром,с лимоном</t>
  </si>
  <si>
    <t>нет</t>
  </si>
  <si>
    <t>ПРИМЕРНОЕ ДВУХНЕДЕЛЬНОЕ МЕНЮ ДЛЯ ОБУЧАЮЩИХСЯ В ОБЩЕОБРАЗОВАТЕЛЬНЫХ ОРГАНИЗАЦИЯХ (сезон зимний)</t>
  </si>
  <si>
    <t>Салат из свежей белокочанной капусты</t>
  </si>
  <si>
    <t>75/30</t>
  </si>
  <si>
    <t>Возможна замена на детские Сосиски (по усмотрению школ)</t>
  </si>
  <si>
    <t>Каша гречневая рассыпчатая с маслом сливочным/Каша гречневая рассыпчатая (ст.кл.)</t>
  </si>
  <si>
    <t>Компот из св яблок (75С) (сахара 10г)</t>
  </si>
  <si>
    <t>ПИТАНИЕ НА СУММУ ДОТАЦИИ 8,80 руб (ст.классы)</t>
  </si>
  <si>
    <t>Макаронные изделия отварные с овощами, с маслом сливочным</t>
  </si>
  <si>
    <t>Кисель</t>
  </si>
  <si>
    <t>Напиток из шиповника</t>
  </si>
  <si>
    <t>ИТОГО</t>
  </si>
  <si>
    <t>200/3</t>
  </si>
  <si>
    <t xml:space="preserve">Каша гречневая вязкая </t>
  </si>
  <si>
    <t>Чай "Витаминный"</t>
  </si>
  <si>
    <t>Напиток из шиповника  75С (сахара 10г)</t>
  </si>
  <si>
    <t>30</t>
  </si>
  <si>
    <t>Каша молочная рисовая с маслом сливочным</t>
  </si>
  <si>
    <t>Каша молочная геркулесовая с маслом сливочным</t>
  </si>
  <si>
    <t>Вермишель отварная с маслом сливочным</t>
  </si>
  <si>
    <t>12 лет и ст</t>
  </si>
  <si>
    <t>Каша молочная "Дружба" с маслом слив</t>
  </si>
  <si>
    <t>Каша молочная пшеничная с маслом слив</t>
  </si>
  <si>
    <t>Каша молочная геркулесовая  с маслом слив</t>
  </si>
  <si>
    <t>Котлеты говяжьи в томатном соусе</t>
  </si>
  <si>
    <t>Жаркое по - домашнему с куриной грудкой</t>
  </si>
  <si>
    <t>Итого с котлетой:</t>
  </si>
  <si>
    <t>Итого с заменой</t>
  </si>
  <si>
    <t>Каша манная молочная с маслом слив</t>
  </si>
  <si>
    <t>Компот из изюма</t>
  </si>
  <si>
    <t xml:space="preserve">Каша молочная кукурузная  с маслом сливочным </t>
  </si>
  <si>
    <t>Каша молочная полбяная с маслом сливочным</t>
  </si>
  <si>
    <t>Каша молочная пшенная с маслом сливочным</t>
  </si>
  <si>
    <t>Каша ячневая молочная с маслом сливочным</t>
  </si>
  <si>
    <t>Мл.кл - 64,19 руб./Ст.кл. - 58 руб.</t>
  </si>
  <si>
    <t>Елабуга</t>
  </si>
  <si>
    <t xml:space="preserve">Котлета домашняя </t>
  </si>
  <si>
    <t>Куриное бедро/цыплята/куриная грудка /запеченные</t>
  </si>
  <si>
    <t xml:space="preserve">Гуляш из говядины </t>
  </si>
  <si>
    <t xml:space="preserve">Овощи тушеные с мясным фаршем </t>
  </si>
  <si>
    <t>Куриные бедра  запеченные с томатным соусом</t>
  </si>
  <si>
    <t>Котлеты из мяса кур/Котлеты из мяса кур в томатном соусе с овощами</t>
  </si>
  <si>
    <t>Тефтели мясные в томатно-сметанном соусе</t>
  </si>
  <si>
    <t>Котлеты говяжьи / Котлеты говяжьи  в соусе томатном</t>
  </si>
  <si>
    <t xml:space="preserve">Жаркое по- домашнему с птицей </t>
  </si>
  <si>
    <t>Салат из свеклы с зеленым горошком</t>
  </si>
  <si>
    <t>№ 53  Сбор.рец. На прод-ию для обуч. Во всех образ.учреж-Дели 2017, 366/2016</t>
  </si>
  <si>
    <t>Салат из зеленого горошка к/с</t>
  </si>
  <si>
    <t>15</t>
  </si>
  <si>
    <t>Бутерброд с сыром (45/15)</t>
  </si>
  <si>
    <t>Салат из свеклы с зеленым горошком к/с</t>
  </si>
  <si>
    <t>Плоды и ягоды свежие (мандарины)</t>
  </si>
  <si>
    <t>Бутерброд с сыром (45/15) мл.кл/Салат из зеленого горошка ст.кл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</si>
</sst>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0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1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9" fillId="33" borderId="19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2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4" fillId="33" borderId="1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2" fontId="74" fillId="0" borderId="10" xfId="0" applyNumberFormat="1" applyFont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2" fontId="71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173" fontId="75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20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20" fillId="33" borderId="19" xfId="0" applyNumberFormat="1" applyFont="1" applyFill="1" applyBorder="1" applyAlignment="1">
      <alignment horizontal="center" vertical="center" wrapText="1"/>
    </xf>
    <xf numFmtId="0" fontId="20" fillId="33" borderId="19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left" vertical="center" wrapText="1"/>
    </xf>
    <xf numFmtId="1" fontId="4" fillId="33" borderId="19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left" vertical="center" wrapText="1"/>
    </xf>
    <xf numFmtId="1" fontId="4" fillId="33" borderId="19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right" vertical="center" wrapText="1"/>
    </xf>
    <xf numFmtId="0" fontId="4" fillId="35" borderId="10" xfId="0" applyNumberFormat="1" applyFont="1" applyFill="1" applyBorder="1" applyAlignment="1">
      <alignment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>
      <alignment horizontal="right" vertical="center" wrapText="1"/>
    </xf>
    <xf numFmtId="0" fontId="20" fillId="35" borderId="1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right" vertical="center" wrapText="1"/>
    </xf>
    <xf numFmtId="0" fontId="20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76" fillId="9" borderId="10" xfId="0" applyNumberFormat="1" applyFont="1" applyFill="1" applyBorder="1" applyAlignment="1">
      <alignment horizontal="left" vertical="center" wrapText="1"/>
    </xf>
    <xf numFmtId="0" fontId="22" fillId="35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1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7" fillId="0" borderId="2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18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2"/>
  <sheetViews>
    <sheetView zoomScalePageLayoutView="0" workbookViewId="0" topLeftCell="A166">
      <selection activeCell="C176" sqref="C176:G176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4" hidden="1" customWidth="1"/>
    <col min="18" max="18" width="9.140625" style="73" customWidth="1"/>
  </cols>
  <sheetData>
    <row r="2" spans="1:15" ht="15">
      <c r="A2" s="232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">
      <c r="A3" s="232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8">
      <c r="A4" s="23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8">
      <c r="A5" s="23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8">
      <c r="A6" s="23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8">
      <c r="A7" s="23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8">
      <c r="A8" s="23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8">
      <c r="A9" s="232"/>
      <c r="M9" s="53"/>
      <c r="N9" s="53"/>
      <c r="O9" s="53"/>
    </row>
    <row r="10" spans="1:15" ht="18">
      <c r="A10" s="232"/>
      <c r="M10" s="53"/>
      <c r="N10" s="53"/>
      <c r="O10" s="53"/>
    </row>
    <row r="11" spans="1:15" ht="18">
      <c r="A11" s="232"/>
      <c r="M11" s="53"/>
      <c r="N11" s="53"/>
      <c r="O11" s="53"/>
    </row>
    <row r="12" spans="1:15" ht="18">
      <c r="A12" s="232"/>
      <c r="B12" s="144" t="s">
        <v>130</v>
      </c>
      <c r="C12" s="57"/>
      <c r="D12" s="58"/>
      <c r="E12" s="58"/>
      <c r="H12" s="52"/>
      <c r="I12" s="59" t="s">
        <v>54</v>
      </c>
      <c r="J12" s="59"/>
      <c r="K12" s="59"/>
      <c r="M12" s="53"/>
      <c r="N12" s="53"/>
      <c r="O12" s="53"/>
    </row>
    <row r="13" spans="1:15" ht="18">
      <c r="A13" s="232"/>
      <c r="B13" s="145" t="s">
        <v>131</v>
      </c>
      <c r="C13" s="57"/>
      <c r="D13" s="58"/>
      <c r="E13" s="58"/>
      <c r="H13" s="52"/>
      <c r="I13" s="59" t="s">
        <v>172</v>
      </c>
      <c r="J13" s="59"/>
      <c r="K13" s="59"/>
      <c r="M13" s="53"/>
      <c r="N13" s="53"/>
      <c r="O13" s="53"/>
    </row>
    <row r="14" spans="1:15" ht="18">
      <c r="A14" s="232"/>
      <c r="B14" s="70"/>
      <c r="C14" s="60"/>
      <c r="D14" s="58"/>
      <c r="E14" s="58"/>
      <c r="H14" s="52"/>
      <c r="L14" s="58"/>
      <c r="M14" s="53"/>
      <c r="N14" s="53"/>
      <c r="O14" s="53"/>
    </row>
    <row r="15" spans="1:15" ht="18">
      <c r="A15" s="232"/>
      <c r="B15" s="69" t="s">
        <v>132</v>
      </c>
      <c r="C15" s="57"/>
      <c r="D15" s="58"/>
      <c r="E15" s="58"/>
      <c r="H15" s="52"/>
      <c r="I15" s="61" t="s">
        <v>173</v>
      </c>
      <c r="J15" s="61"/>
      <c r="K15" s="61"/>
      <c r="L15" s="62"/>
      <c r="M15" s="53"/>
      <c r="N15" s="53"/>
      <c r="O15" s="53"/>
    </row>
    <row r="16" spans="1:15" ht="18">
      <c r="A16" s="232"/>
      <c r="B16" s="57"/>
      <c r="C16" s="57"/>
      <c r="D16" s="58"/>
      <c r="E16" s="58"/>
      <c r="F16" s="58"/>
      <c r="G16" s="58"/>
      <c r="H16" s="58"/>
      <c r="I16" s="58"/>
      <c r="J16" s="63"/>
      <c r="K16" s="64"/>
      <c r="L16" s="62"/>
      <c r="M16" s="53"/>
      <c r="N16" s="53"/>
      <c r="O16" s="53"/>
    </row>
    <row r="17" spans="1:15" ht="18">
      <c r="A17" s="232"/>
      <c r="B17" s="65"/>
      <c r="C17" s="56"/>
      <c r="D17" s="58"/>
      <c r="E17" s="58"/>
      <c r="F17" s="58"/>
      <c r="G17" s="58"/>
      <c r="H17" s="52"/>
      <c r="M17" s="53"/>
      <c r="N17" s="53"/>
      <c r="O17" s="53"/>
    </row>
    <row r="18" spans="1:15" ht="18">
      <c r="A18" s="232"/>
      <c r="B18" s="56"/>
      <c r="C18" s="58"/>
      <c r="D18" s="58"/>
      <c r="E18" s="58"/>
      <c r="F18" s="58"/>
      <c r="G18" s="58"/>
      <c r="H18" s="58"/>
      <c r="I18" s="58"/>
      <c r="J18" s="63"/>
      <c r="K18" s="63"/>
      <c r="L18" s="66"/>
      <c r="M18" s="53"/>
      <c r="N18" s="53"/>
      <c r="O18" s="53"/>
    </row>
    <row r="19" spans="1:15" ht="18">
      <c r="A19" s="232"/>
      <c r="B19" s="56"/>
      <c r="C19" s="58"/>
      <c r="D19" s="58"/>
      <c r="E19" s="58"/>
      <c r="F19" s="58"/>
      <c r="G19" s="58"/>
      <c r="H19" s="58"/>
      <c r="I19" s="58"/>
      <c r="J19" s="63"/>
      <c r="K19" s="63"/>
      <c r="L19" s="66"/>
      <c r="M19" s="53"/>
      <c r="N19" s="53"/>
      <c r="O19" s="53"/>
    </row>
    <row r="20" spans="1:15" ht="34.5">
      <c r="A20" s="232"/>
      <c r="B20" s="233" t="s">
        <v>51</v>
      </c>
      <c r="C20" s="233"/>
      <c r="D20" s="233"/>
      <c r="E20" s="233"/>
      <c r="F20" s="233"/>
      <c r="G20" s="233"/>
      <c r="H20" s="233"/>
      <c r="I20" s="233"/>
      <c r="J20" s="233"/>
      <c r="K20" s="233"/>
      <c r="L20" s="67"/>
      <c r="M20" s="53"/>
      <c r="N20" s="53"/>
      <c r="O20" s="53"/>
    </row>
    <row r="21" spans="1:15" ht="20.25">
      <c r="A21" s="232"/>
      <c r="B21" s="234" t="s">
        <v>52</v>
      </c>
      <c r="C21" s="234"/>
      <c r="D21" s="234"/>
      <c r="E21" s="234"/>
      <c r="F21" s="234"/>
      <c r="G21" s="234"/>
      <c r="H21" s="234"/>
      <c r="I21" s="234"/>
      <c r="J21" s="234"/>
      <c r="K21" s="234"/>
      <c r="L21" s="68"/>
      <c r="M21" s="53"/>
      <c r="N21" s="53"/>
      <c r="O21" s="53"/>
    </row>
    <row r="22" spans="1:15" ht="20.25">
      <c r="A22" s="232"/>
      <c r="B22" s="234" t="s">
        <v>53</v>
      </c>
      <c r="C22" s="234"/>
      <c r="D22" s="234"/>
      <c r="E22" s="234"/>
      <c r="F22" s="234"/>
      <c r="G22" s="234"/>
      <c r="H22" s="234"/>
      <c r="I22" s="234"/>
      <c r="J22" s="234"/>
      <c r="K22" s="234"/>
      <c r="L22" s="68"/>
      <c r="M22" s="53"/>
      <c r="N22" s="53"/>
      <c r="O22" s="53"/>
    </row>
    <row r="23" spans="1:15" ht="18">
      <c r="A23" s="232"/>
      <c r="M23" s="53"/>
      <c r="N23" s="53"/>
      <c r="O23" s="53"/>
    </row>
    <row r="24" spans="1:15" ht="18">
      <c r="A24" s="232"/>
      <c r="M24" s="53"/>
      <c r="N24" s="53"/>
      <c r="O24" s="53"/>
    </row>
    <row r="25" spans="1:15" ht="18">
      <c r="A25" s="23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8">
      <c r="A26" s="23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8">
      <c r="A27" s="23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8">
      <c r="A28" s="23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8">
      <c r="A29" s="23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8">
      <c r="A30" s="23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8">
      <c r="A31" s="23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8">
      <c r="A32" s="23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8">
      <c r="A33" s="23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8">
      <c r="A34" s="23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8">
      <c r="A35" s="23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8">
      <c r="A36" s="23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8">
      <c r="A37" s="23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8">
      <c r="A38" s="23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8">
      <c r="A39" s="23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8">
      <c r="A40" s="23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8">
      <c r="A41" s="23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8">
      <c r="A42" s="23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8">
      <c r="A43" s="23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8">
      <c r="A44" s="23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8">
      <c r="A45" s="23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8">
      <c r="A46" s="23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8">
      <c r="A47" s="23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18">
      <c r="A48" s="23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8">
      <c r="A49" s="23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8">
      <c r="A50" s="23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8">
      <c r="A51" s="23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ht="18">
      <c r="A52" s="232"/>
      <c r="B52" s="221" t="s">
        <v>30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</row>
    <row r="53" spans="1:15" ht="18">
      <c r="A53" s="232"/>
      <c r="B53" s="30"/>
      <c r="C53" s="30"/>
      <c r="D53" s="30"/>
      <c r="E53" s="30"/>
      <c r="F53" s="30"/>
      <c r="G53" s="30"/>
      <c r="H53" s="30"/>
      <c r="I53" s="30"/>
      <c r="J53" s="30"/>
      <c r="K53" s="222"/>
      <c r="L53" s="222"/>
      <c r="M53" s="222"/>
      <c r="N53" s="222"/>
      <c r="O53" s="222"/>
    </row>
    <row r="54" spans="1:15" ht="25.5">
      <c r="A54" s="6" t="s">
        <v>25</v>
      </c>
      <c r="B54" s="14" t="s">
        <v>0</v>
      </c>
      <c r="C54" s="14" t="s">
        <v>27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220" t="s">
        <v>26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</row>
    <row r="56" spans="1:15" ht="15.75">
      <c r="A56" s="101"/>
      <c r="B56" s="220" t="s">
        <v>14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</row>
    <row r="57" spans="1:15" ht="36.75">
      <c r="A57" s="4" t="s">
        <v>153</v>
      </c>
      <c r="B57" s="7" t="s">
        <v>151</v>
      </c>
      <c r="C57" s="2">
        <v>60</v>
      </c>
      <c r="D57" s="41">
        <v>0.6371999999999999</v>
      </c>
      <c r="E57" s="41">
        <v>0.1032</v>
      </c>
      <c r="F57" s="41">
        <v>5.112</v>
      </c>
      <c r="G57" s="41">
        <v>23.939999999999998</v>
      </c>
      <c r="H57" s="41">
        <v>0.0312</v>
      </c>
      <c r="I57" s="41">
        <v>2.625</v>
      </c>
      <c r="J57" s="41">
        <v>0</v>
      </c>
      <c r="K57" s="41">
        <v>0.207</v>
      </c>
      <c r="L57" s="41">
        <v>14.395199999999999</v>
      </c>
      <c r="M57" s="41">
        <v>26.716799999999996</v>
      </c>
      <c r="N57" s="41">
        <v>18.231</v>
      </c>
      <c r="O57" s="41">
        <v>0.639</v>
      </c>
    </row>
    <row r="58" spans="1:15" ht="36.75">
      <c r="A58" s="4" t="s">
        <v>59</v>
      </c>
      <c r="B58" s="7" t="s">
        <v>78</v>
      </c>
      <c r="C58" s="2">
        <v>90</v>
      </c>
      <c r="D58" s="41">
        <v>8.15</v>
      </c>
      <c r="E58" s="41">
        <v>10.5</v>
      </c>
      <c r="F58" s="41">
        <v>8.1</v>
      </c>
      <c r="G58" s="41">
        <v>199.56521739130434</v>
      </c>
      <c r="H58" s="41">
        <v>0.13695652173913045</v>
      </c>
      <c r="I58" s="41">
        <v>0.1956521739130435</v>
      </c>
      <c r="J58" s="41">
        <v>2.7391304347826058</v>
      </c>
      <c r="K58" s="41">
        <v>2.269565217391304</v>
      </c>
      <c r="L58" s="41">
        <v>13.480434782608697</v>
      </c>
      <c r="M58" s="41">
        <v>104.59565217391304</v>
      </c>
      <c r="N58" s="41">
        <v>16.082608695652176</v>
      </c>
      <c r="O58" s="41">
        <v>1.702173913043478</v>
      </c>
    </row>
    <row r="59" spans="1:15" ht="36.75">
      <c r="A59" s="4" t="s">
        <v>44</v>
      </c>
      <c r="B59" s="7" t="s">
        <v>67</v>
      </c>
      <c r="C59" s="2" t="s">
        <v>18</v>
      </c>
      <c r="D59" s="41">
        <v>5.12</v>
      </c>
      <c r="E59" s="41">
        <v>4.53</v>
      </c>
      <c r="F59" s="41">
        <v>31.990000000000002</v>
      </c>
      <c r="G59" s="41">
        <v>189.29999999999998</v>
      </c>
      <c r="H59" s="41">
        <v>0.056999999999999995</v>
      </c>
      <c r="I59" s="41">
        <v>0</v>
      </c>
      <c r="J59" s="41">
        <v>20</v>
      </c>
      <c r="K59" s="41">
        <v>0.8225000000000001</v>
      </c>
      <c r="L59" s="41">
        <v>12.391499999999999</v>
      </c>
      <c r="M59" s="41">
        <v>38.66775</v>
      </c>
      <c r="N59" s="41">
        <v>8.619</v>
      </c>
      <c r="O59" s="41">
        <v>0.862</v>
      </c>
    </row>
    <row r="60" spans="1:15" ht="36.75">
      <c r="A60" s="4" t="s">
        <v>137</v>
      </c>
      <c r="B60" s="16" t="s">
        <v>133</v>
      </c>
      <c r="C60" s="18">
        <v>200</v>
      </c>
      <c r="D60" s="39">
        <v>0.662</v>
      </c>
      <c r="E60" s="39">
        <v>0.09000000000000001</v>
      </c>
      <c r="F60" s="39">
        <v>22.03</v>
      </c>
      <c r="G60" s="39">
        <v>92.9</v>
      </c>
      <c r="H60" s="39">
        <v>0.016</v>
      </c>
      <c r="I60" s="39">
        <v>0.726</v>
      </c>
      <c r="J60" s="39">
        <v>0</v>
      </c>
      <c r="K60" s="39">
        <v>0.508</v>
      </c>
      <c r="L60" s="39">
        <v>32.480000000000004</v>
      </c>
      <c r="M60" s="39">
        <v>23.44</v>
      </c>
      <c r="N60" s="39">
        <v>17.46</v>
      </c>
      <c r="O60" s="39">
        <v>0.6980000000000001</v>
      </c>
    </row>
    <row r="61" spans="1:15" ht="15">
      <c r="A61" s="4"/>
      <c r="B61" s="16" t="s">
        <v>154</v>
      </c>
      <c r="C61" s="18">
        <v>50</v>
      </c>
      <c r="D61" s="39">
        <v>3.7</v>
      </c>
      <c r="E61" s="39">
        <v>4.7</v>
      </c>
      <c r="F61" s="39">
        <v>2.85</v>
      </c>
      <c r="G61" s="39">
        <v>21.5</v>
      </c>
      <c r="H61" s="39">
        <v>0.065</v>
      </c>
      <c r="I61" s="39">
        <v>0</v>
      </c>
      <c r="J61" s="39">
        <v>0</v>
      </c>
      <c r="K61" s="39">
        <v>1.85</v>
      </c>
      <c r="L61" s="39">
        <v>13</v>
      </c>
      <c r="M61" s="39">
        <v>42</v>
      </c>
      <c r="N61" s="39">
        <v>15</v>
      </c>
      <c r="O61" s="39">
        <v>0.7</v>
      </c>
    </row>
    <row r="62" spans="1:17" ht="36">
      <c r="A62" s="54" t="s">
        <v>37</v>
      </c>
      <c r="B62" s="16" t="s">
        <v>32</v>
      </c>
      <c r="C62" s="1">
        <v>20</v>
      </c>
      <c r="D62" s="41">
        <v>1.32</v>
      </c>
      <c r="E62" s="41">
        <v>0.5399999999999999</v>
      </c>
      <c r="F62" s="41">
        <v>17.82</v>
      </c>
      <c r="G62" s="41">
        <v>89.09999999999998</v>
      </c>
      <c r="H62" s="41">
        <v>0.0765</v>
      </c>
      <c r="I62" s="41">
        <v>0</v>
      </c>
      <c r="J62" s="41">
        <v>0</v>
      </c>
      <c r="K62" s="41">
        <v>0.6299999999999999</v>
      </c>
      <c r="L62" s="41">
        <v>13.050000000000002</v>
      </c>
      <c r="M62" s="41">
        <v>67.5</v>
      </c>
      <c r="N62" s="41">
        <v>21.15</v>
      </c>
      <c r="O62" s="41">
        <v>1.7550000000000001</v>
      </c>
      <c r="P62">
        <v>0</v>
      </c>
      <c r="Q62" s="74">
        <v>0</v>
      </c>
    </row>
    <row r="63" spans="1:17" ht="15.75">
      <c r="A63" s="21"/>
      <c r="B63" s="19" t="s">
        <v>15</v>
      </c>
      <c r="C63" s="20">
        <v>575</v>
      </c>
      <c r="D63" s="26">
        <f aca="true" t="shared" si="0" ref="D63:Q63">D57+D58+D59+D60+D62+D61</f>
        <v>19.5892</v>
      </c>
      <c r="E63" s="26">
        <f t="shared" si="0"/>
        <v>20.463199999999997</v>
      </c>
      <c r="F63" s="26">
        <f t="shared" si="0"/>
        <v>87.90199999999999</v>
      </c>
      <c r="G63" s="26">
        <f t="shared" si="0"/>
        <v>616.3052173913044</v>
      </c>
      <c r="H63" s="26">
        <f t="shared" si="0"/>
        <v>0.38265652173913045</v>
      </c>
      <c r="I63" s="26">
        <f t="shared" si="0"/>
        <v>3.5466521739130434</v>
      </c>
      <c r="J63" s="26">
        <f t="shared" si="0"/>
        <v>22.739130434782606</v>
      </c>
      <c r="K63" s="26">
        <f t="shared" si="0"/>
        <v>6.287065217391303</v>
      </c>
      <c r="L63" s="26">
        <f t="shared" si="0"/>
        <v>98.7971347826087</v>
      </c>
      <c r="M63" s="26">
        <f t="shared" si="0"/>
        <v>302.920202173913</v>
      </c>
      <c r="N63" s="26">
        <f t="shared" si="0"/>
        <v>96.54260869565218</v>
      </c>
      <c r="O63" s="26">
        <f t="shared" si="0"/>
        <v>6.356173913043478</v>
      </c>
      <c r="P63" s="26">
        <f t="shared" si="0"/>
        <v>0</v>
      </c>
      <c r="Q63" s="26">
        <f t="shared" si="0"/>
        <v>0</v>
      </c>
    </row>
    <row r="64" spans="1:15" ht="18">
      <c r="A64" s="110"/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L64" s="109"/>
      <c r="M64" s="109"/>
      <c r="N64" s="109"/>
      <c r="O64" s="109"/>
    </row>
    <row r="65" spans="1:15" ht="15.75">
      <c r="A65" s="101"/>
      <c r="B65" s="220" t="s">
        <v>16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</row>
    <row r="66" spans="1:15" ht="36.75">
      <c r="A66" s="4" t="s">
        <v>156</v>
      </c>
      <c r="B66" s="180" t="s">
        <v>155</v>
      </c>
      <c r="C66" s="100">
        <v>100</v>
      </c>
      <c r="D66" s="182">
        <v>0.8</v>
      </c>
      <c r="E66" s="183">
        <v>0.2</v>
      </c>
      <c r="F66" s="184">
        <v>7.5</v>
      </c>
      <c r="G66" s="184">
        <v>38</v>
      </c>
      <c r="H66" s="185">
        <v>0.06</v>
      </c>
      <c r="I66" s="171">
        <v>38</v>
      </c>
      <c r="J66" s="172"/>
      <c r="K66" s="171">
        <v>0.2</v>
      </c>
      <c r="L66" s="185">
        <v>35</v>
      </c>
      <c r="M66" s="185">
        <v>17</v>
      </c>
      <c r="N66" s="185">
        <v>11</v>
      </c>
      <c r="O66" s="185">
        <v>0.1</v>
      </c>
    </row>
    <row r="67" spans="1:15" ht="36">
      <c r="A67" s="54" t="s">
        <v>65</v>
      </c>
      <c r="B67" s="7" t="s">
        <v>48</v>
      </c>
      <c r="C67" s="3" t="s">
        <v>75</v>
      </c>
      <c r="D67" s="41">
        <v>2.63</v>
      </c>
      <c r="E67" s="41">
        <v>2.66</v>
      </c>
      <c r="F67" s="41">
        <v>0</v>
      </c>
      <c r="G67" s="41">
        <v>34.333333333333336</v>
      </c>
      <c r="H67" s="41">
        <v>0.0033333333333333335</v>
      </c>
      <c r="I67" s="41">
        <v>0.06999999999999999</v>
      </c>
      <c r="J67" s="41">
        <v>21</v>
      </c>
      <c r="K67" s="41">
        <v>0.04</v>
      </c>
      <c r="L67" s="41">
        <v>100</v>
      </c>
      <c r="M67" s="41">
        <v>60</v>
      </c>
      <c r="N67" s="41">
        <v>5.5</v>
      </c>
      <c r="O67" s="41">
        <v>0.06999999999999999</v>
      </c>
    </row>
    <row r="68" spans="1:15" ht="36">
      <c r="A68" s="54" t="s">
        <v>158</v>
      </c>
      <c r="B68" s="7" t="s">
        <v>157</v>
      </c>
      <c r="C68" s="3" t="s">
        <v>24</v>
      </c>
      <c r="D68" s="41">
        <v>10.45</v>
      </c>
      <c r="E68" s="41">
        <v>10.71</v>
      </c>
      <c r="F68" s="41">
        <v>22.89</v>
      </c>
      <c r="G68" s="41">
        <v>221</v>
      </c>
      <c r="H68" s="41">
        <v>0.03</v>
      </c>
      <c r="I68" s="41">
        <v>0.92</v>
      </c>
      <c r="J68" s="86"/>
      <c r="K68" s="41">
        <v>2.61</v>
      </c>
      <c r="L68" s="41">
        <v>21.81</v>
      </c>
      <c r="M68" s="41">
        <v>154.15</v>
      </c>
      <c r="N68" s="41">
        <v>22.03</v>
      </c>
      <c r="O68" s="41">
        <v>3.06</v>
      </c>
    </row>
    <row r="69" spans="1:15" ht="36.75">
      <c r="A69" s="4" t="s">
        <v>41</v>
      </c>
      <c r="B69" s="7" t="s">
        <v>39</v>
      </c>
      <c r="C69" s="2" t="s">
        <v>18</v>
      </c>
      <c r="D69" s="41">
        <v>4.61</v>
      </c>
      <c r="E69" s="41">
        <v>6.92</v>
      </c>
      <c r="F69" s="41">
        <v>27.79</v>
      </c>
      <c r="G69" s="41">
        <v>207</v>
      </c>
      <c r="H69" s="41">
        <v>0.21</v>
      </c>
      <c r="I69" s="41">
        <v>0</v>
      </c>
      <c r="J69" s="41">
        <v>20</v>
      </c>
      <c r="K69" s="41">
        <v>0.45</v>
      </c>
      <c r="L69" s="41">
        <v>25.19</v>
      </c>
      <c r="M69" s="41">
        <v>208.85</v>
      </c>
      <c r="N69" s="41">
        <v>140.52</v>
      </c>
      <c r="O69" s="41">
        <v>4.720000000000001</v>
      </c>
    </row>
    <row r="70" spans="1:15" ht="36.75">
      <c r="A70" s="4" t="s">
        <v>45</v>
      </c>
      <c r="B70" s="16" t="s">
        <v>35</v>
      </c>
      <c r="C70" s="1" t="s">
        <v>71</v>
      </c>
      <c r="D70" s="41">
        <v>0.13</v>
      </c>
      <c r="E70" s="41">
        <v>0.02</v>
      </c>
      <c r="F70" s="41">
        <v>10.2</v>
      </c>
      <c r="G70" s="41">
        <v>42</v>
      </c>
      <c r="H70" s="41"/>
      <c r="I70" s="41">
        <v>2.83</v>
      </c>
      <c r="J70" s="41"/>
      <c r="K70" s="41">
        <v>0.01</v>
      </c>
      <c r="L70" s="41">
        <v>14.05</v>
      </c>
      <c r="M70" s="41">
        <v>4.4</v>
      </c>
      <c r="N70" s="41">
        <v>2.4</v>
      </c>
      <c r="O70" s="41">
        <v>0.34</v>
      </c>
    </row>
    <row r="71" spans="1:17" ht="36.75">
      <c r="A71" s="4" t="s">
        <v>38</v>
      </c>
      <c r="B71" s="16" t="s">
        <v>31</v>
      </c>
      <c r="C71" s="1">
        <v>25</v>
      </c>
      <c r="D71" s="41">
        <v>1.54</v>
      </c>
      <c r="E71" s="41">
        <v>0.19999999999999998</v>
      </c>
      <c r="F71" s="41">
        <v>12.299999999999999</v>
      </c>
      <c r="G71" s="41">
        <v>58.75</v>
      </c>
      <c r="H71" s="41">
        <v>0.027500000000000004</v>
      </c>
      <c r="I71" s="41">
        <v>0</v>
      </c>
      <c r="J71" s="41">
        <v>0</v>
      </c>
      <c r="K71" s="41">
        <v>0.275</v>
      </c>
      <c r="L71" s="41">
        <v>5</v>
      </c>
      <c r="M71" s="41">
        <v>16.25</v>
      </c>
      <c r="N71" s="41">
        <v>3.4999999999999996</v>
      </c>
      <c r="O71" s="41">
        <v>0.275</v>
      </c>
      <c r="P71">
        <v>0</v>
      </c>
      <c r="Q71" s="74">
        <v>0</v>
      </c>
    </row>
    <row r="72" spans="1:17" ht="15.75">
      <c r="A72" s="21"/>
      <c r="B72" s="19" t="s">
        <v>15</v>
      </c>
      <c r="C72" s="20">
        <v>590</v>
      </c>
      <c r="D72" s="26">
        <f>D66+D67+D68+D69+D70+D71</f>
        <v>20.159999999999997</v>
      </c>
      <c r="E72" s="26">
        <f aca="true" t="shared" si="1" ref="E72:O72">E66+E67+E68+E69+E70+E71</f>
        <v>20.71</v>
      </c>
      <c r="F72" s="26">
        <f t="shared" si="1"/>
        <v>80.67999999999999</v>
      </c>
      <c r="G72" s="26">
        <f t="shared" si="1"/>
        <v>601.0833333333334</v>
      </c>
      <c r="H72" s="26">
        <f t="shared" si="1"/>
        <v>0.33083333333333337</v>
      </c>
      <c r="I72" s="26">
        <f t="shared" si="1"/>
        <v>41.82</v>
      </c>
      <c r="J72" s="26">
        <f t="shared" si="1"/>
        <v>41</v>
      </c>
      <c r="K72" s="26">
        <f t="shared" si="1"/>
        <v>3.585</v>
      </c>
      <c r="L72" s="26">
        <f t="shared" si="1"/>
        <v>201.05</v>
      </c>
      <c r="M72" s="26">
        <f t="shared" si="1"/>
        <v>460.65</v>
      </c>
      <c r="N72" s="26">
        <f t="shared" si="1"/>
        <v>184.95000000000002</v>
      </c>
      <c r="O72" s="26">
        <f t="shared" si="1"/>
        <v>8.565000000000001</v>
      </c>
      <c r="P72" s="160">
        <v>0.25</v>
      </c>
      <c r="Q72" s="75">
        <v>0.25</v>
      </c>
    </row>
    <row r="73" spans="1:15" ht="15.75">
      <c r="A73" s="169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1:15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84" spans="1:17" ht="15.75" customHeight="1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5"/>
      <c r="Q84" s="75"/>
    </row>
    <row r="85" spans="1:15" ht="15.75">
      <c r="A85" s="101"/>
      <c r="B85" s="220" t="s">
        <v>17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</row>
    <row r="86" spans="1:15" ht="36">
      <c r="A86" s="102" t="s">
        <v>221</v>
      </c>
      <c r="B86" s="180" t="s">
        <v>220</v>
      </c>
      <c r="C86" s="181">
        <v>60</v>
      </c>
      <c r="D86" s="186">
        <v>0.9881999999999999</v>
      </c>
      <c r="E86" s="186">
        <v>4.1732</v>
      </c>
      <c r="F86" s="186">
        <v>4.376399999999999</v>
      </c>
      <c r="G86" s="186">
        <v>43.739999999999995</v>
      </c>
      <c r="H86" s="186">
        <v>0.027</v>
      </c>
      <c r="I86" s="186">
        <v>4.116</v>
      </c>
      <c r="J86" s="186">
        <v>0</v>
      </c>
      <c r="K86" s="186">
        <v>1.128</v>
      </c>
      <c r="L86" s="186">
        <v>16.998</v>
      </c>
      <c r="M86" s="186">
        <v>24.966</v>
      </c>
      <c r="N86" s="186">
        <v>11.0358</v>
      </c>
      <c r="O86" s="186">
        <v>0.783</v>
      </c>
    </row>
    <row r="87" spans="1:15" ht="36">
      <c r="A87" s="102" t="s">
        <v>125</v>
      </c>
      <c r="B87" s="16" t="s">
        <v>120</v>
      </c>
      <c r="C87" s="18" t="s">
        <v>121</v>
      </c>
      <c r="D87" s="39">
        <v>12.0024</v>
      </c>
      <c r="E87" s="39">
        <v>10.0406</v>
      </c>
      <c r="F87" s="39">
        <v>8.6036</v>
      </c>
      <c r="G87" s="39">
        <v>195.1</v>
      </c>
      <c r="H87" s="39">
        <v>0.10400000000000001</v>
      </c>
      <c r="I87" s="39">
        <v>3.035</v>
      </c>
      <c r="J87" s="39">
        <v>64.92</v>
      </c>
      <c r="K87" s="39">
        <v>1.702</v>
      </c>
      <c r="L87" s="39">
        <v>47.546</v>
      </c>
      <c r="M87" s="39">
        <v>162.008</v>
      </c>
      <c r="N87" s="39">
        <v>24.734</v>
      </c>
      <c r="O87" s="39">
        <v>1.6456</v>
      </c>
    </row>
    <row r="88" spans="1:15" ht="36.75">
      <c r="A88" s="4" t="s">
        <v>77</v>
      </c>
      <c r="B88" s="16" t="s">
        <v>72</v>
      </c>
      <c r="C88" s="18" t="s">
        <v>18</v>
      </c>
      <c r="D88" s="39">
        <v>3.74</v>
      </c>
      <c r="E88" s="39">
        <v>4.15</v>
      </c>
      <c r="F88" s="39">
        <v>39.23</v>
      </c>
      <c r="G88" s="39">
        <v>209</v>
      </c>
      <c r="H88" s="39">
        <v>0.0255</v>
      </c>
      <c r="I88" s="39">
        <v>0</v>
      </c>
      <c r="J88" s="39">
        <v>20</v>
      </c>
      <c r="K88" s="39">
        <v>0.33</v>
      </c>
      <c r="L88" s="39">
        <v>2.57</v>
      </c>
      <c r="M88" s="39">
        <v>62.45</v>
      </c>
      <c r="N88" s="39">
        <v>16.335</v>
      </c>
      <c r="O88" s="39">
        <v>0.54</v>
      </c>
    </row>
    <row r="89" spans="1:15" ht="22.5">
      <c r="A89" s="103" t="s">
        <v>40</v>
      </c>
      <c r="B89" s="7" t="s">
        <v>29</v>
      </c>
      <c r="C89" s="2" t="s">
        <v>70</v>
      </c>
      <c r="D89" s="41">
        <v>0.07</v>
      </c>
      <c r="E89" s="41">
        <v>0.02</v>
      </c>
      <c r="F89" s="41">
        <v>10</v>
      </c>
      <c r="G89" s="41">
        <v>40</v>
      </c>
      <c r="H89" s="41"/>
      <c r="I89" s="41">
        <v>0.03</v>
      </c>
      <c r="J89" s="41"/>
      <c r="K89" s="41"/>
      <c r="L89" s="41">
        <v>10.95</v>
      </c>
      <c r="M89" s="41">
        <v>2.8</v>
      </c>
      <c r="N89" s="41">
        <v>1.4</v>
      </c>
      <c r="O89" s="41">
        <v>0.26</v>
      </c>
    </row>
    <row r="90" spans="1:17" ht="36">
      <c r="A90" s="54" t="s">
        <v>38</v>
      </c>
      <c r="B90" s="16" t="s">
        <v>31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2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  <c r="P90">
        <v>0</v>
      </c>
      <c r="Q90" s="74">
        <v>0</v>
      </c>
    </row>
    <row r="91" spans="1:15" ht="36">
      <c r="A91" s="54" t="s">
        <v>37</v>
      </c>
      <c r="B91" s="16" t="s">
        <v>32</v>
      </c>
      <c r="C91" s="17">
        <v>20</v>
      </c>
      <c r="D91" s="39">
        <v>1.32</v>
      </c>
      <c r="E91" s="39">
        <v>0.24</v>
      </c>
      <c r="F91" s="39">
        <v>7.920000000000001</v>
      </c>
      <c r="G91" s="39">
        <v>39.6</v>
      </c>
      <c r="H91" s="39">
        <v>0.034</v>
      </c>
      <c r="I91" s="39">
        <v>0</v>
      </c>
      <c r="J91" s="39">
        <v>0</v>
      </c>
      <c r="K91" s="39">
        <v>0.27999999999999997</v>
      </c>
      <c r="L91" s="39">
        <v>5.800000000000001</v>
      </c>
      <c r="M91" s="39">
        <v>30</v>
      </c>
      <c r="N91" s="39">
        <v>9.4</v>
      </c>
      <c r="O91" s="39">
        <v>0.78</v>
      </c>
    </row>
    <row r="92" spans="1:17" ht="15.75">
      <c r="A92" s="21"/>
      <c r="B92" s="19" t="s">
        <v>15</v>
      </c>
      <c r="C92" s="20">
        <v>565</v>
      </c>
      <c r="D92" s="26">
        <f>D86+D87+D88+D89+D90+D91</f>
        <v>19.6406</v>
      </c>
      <c r="E92" s="26">
        <f aca="true" t="shared" si="2" ref="E92:O92">E86+E87+E88+E89+E90+E91</f>
        <v>18.783799999999996</v>
      </c>
      <c r="F92" s="26">
        <f t="shared" si="2"/>
        <v>79.97</v>
      </c>
      <c r="G92" s="26">
        <f t="shared" si="2"/>
        <v>574.4399999999999</v>
      </c>
      <c r="H92" s="26">
        <f t="shared" si="2"/>
        <v>0.2125</v>
      </c>
      <c r="I92" s="26">
        <f t="shared" si="2"/>
        <v>7.181</v>
      </c>
      <c r="J92" s="26">
        <f t="shared" si="2"/>
        <v>84.92</v>
      </c>
      <c r="K92" s="26">
        <f t="shared" si="2"/>
        <v>3.66</v>
      </c>
      <c r="L92" s="26">
        <f t="shared" si="2"/>
        <v>87.86399999999999</v>
      </c>
      <c r="M92" s="26">
        <f t="shared" si="2"/>
        <v>295.22400000000005</v>
      </c>
      <c r="N92" s="26">
        <f t="shared" si="2"/>
        <v>65.7048</v>
      </c>
      <c r="O92" s="26">
        <f t="shared" si="2"/>
        <v>4.2286</v>
      </c>
      <c r="P92" s="160">
        <v>0.25</v>
      </c>
      <c r="Q92" s="75">
        <v>0.25</v>
      </c>
    </row>
    <row r="93" spans="1:15" ht="15.75" customHeight="1">
      <c r="A93" s="229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1"/>
    </row>
    <row r="94" spans="1:15" ht="15.75">
      <c r="A94" s="101"/>
      <c r="B94" s="45" t="s">
        <v>19</v>
      </c>
      <c r="C94" s="226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</row>
    <row r="95" spans="1:15" ht="39">
      <c r="A95" s="84" t="s">
        <v>170</v>
      </c>
      <c r="B95" s="89" t="s">
        <v>169</v>
      </c>
      <c r="C95" s="90">
        <v>60</v>
      </c>
      <c r="D95" s="91">
        <v>0.7872</v>
      </c>
      <c r="E95" s="91">
        <v>1.9494</v>
      </c>
      <c r="F95" s="91">
        <v>3.8795999999999995</v>
      </c>
      <c r="G95" s="91">
        <v>36.24</v>
      </c>
      <c r="H95" s="91">
        <v>0.0132</v>
      </c>
      <c r="I95" s="91">
        <v>10.258799999999999</v>
      </c>
      <c r="J95" s="91">
        <v>0</v>
      </c>
      <c r="K95" s="91">
        <v>5.034</v>
      </c>
      <c r="L95" s="91">
        <v>14.9826</v>
      </c>
      <c r="M95" s="91">
        <v>16.984199999999998</v>
      </c>
      <c r="N95" s="91">
        <v>9.054599999999999</v>
      </c>
      <c r="O95" s="91">
        <v>0.2796</v>
      </c>
    </row>
    <row r="96" spans="1:15" ht="36.75">
      <c r="A96" s="4" t="s">
        <v>111</v>
      </c>
      <c r="B96" s="28" t="s">
        <v>112</v>
      </c>
      <c r="C96" s="27" t="s">
        <v>24</v>
      </c>
      <c r="D96" s="39">
        <v>9.15</v>
      </c>
      <c r="E96" s="40">
        <v>5.62</v>
      </c>
      <c r="F96" s="40">
        <v>7.8</v>
      </c>
      <c r="G96" s="39">
        <v>105</v>
      </c>
      <c r="H96" s="39">
        <v>0.05</v>
      </c>
      <c r="I96" s="40">
        <v>3.73</v>
      </c>
      <c r="J96" s="40">
        <v>5.82</v>
      </c>
      <c r="K96" s="40">
        <v>2.52</v>
      </c>
      <c r="L96" s="39">
        <v>39.07</v>
      </c>
      <c r="M96" s="39">
        <v>162.19</v>
      </c>
      <c r="N96" s="39">
        <v>48.53</v>
      </c>
      <c r="O96" s="39">
        <v>0.85</v>
      </c>
    </row>
    <row r="97" spans="1:15" ht="36.75">
      <c r="A97" s="4" t="s">
        <v>43</v>
      </c>
      <c r="B97" s="16" t="s">
        <v>42</v>
      </c>
      <c r="C97" s="18" t="s">
        <v>18</v>
      </c>
      <c r="D97" s="39">
        <v>3.1</v>
      </c>
      <c r="E97" s="40">
        <v>8.4315</v>
      </c>
      <c r="F97" s="40">
        <v>20.508999999999997</v>
      </c>
      <c r="G97" s="40">
        <v>170.25</v>
      </c>
      <c r="H97" s="39">
        <v>0.1395</v>
      </c>
      <c r="I97" s="39">
        <v>18.1605</v>
      </c>
      <c r="J97" s="39">
        <v>20</v>
      </c>
      <c r="K97" s="39">
        <v>0.23149999999999998</v>
      </c>
      <c r="L97" s="39">
        <v>38.175000000000004</v>
      </c>
      <c r="M97" s="39">
        <v>88.09499999999998</v>
      </c>
      <c r="N97" s="39">
        <v>27.75</v>
      </c>
      <c r="O97" s="39">
        <v>1.0195</v>
      </c>
    </row>
    <row r="98" spans="1:15" ht="36">
      <c r="A98" s="54" t="s">
        <v>46</v>
      </c>
      <c r="B98" s="7" t="s">
        <v>33</v>
      </c>
      <c r="C98" s="2">
        <v>200</v>
      </c>
      <c r="D98" s="41">
        <v>0.16000000000000003</v>
      </c>
      <c r="E98" s="41">
        <v>0.16000000000000003</v>
      </c>
      <c r="F98" s="41">
        <v>13.91</v>
      </c>
      <c r="G98" s="41">
        <v>58.74</v>
      </c>
      <c r="H98" s="41">
        <v>0.012</v>
      </c>
      <c r="I98" s="41">
        <v>0.9</v>
      </c>
      <c r="J98" s="41">
        <v>0</v>
      </c>
      <c r="K98" s="41">
        <v>0.08000000000000002</v>
      </c>
      <c r="L98" s="41">
        <v>14.180000000000001</v>
      </c>
      <c r="M98" s="41">
        <v>4.4</v>
      </c>
      <c r="N98" s="41">
        <v>5.140000000000001</v>
      </c>
      <c r="O98" s="41">
        <v>0.952</v>
      </c>
    </row>
    <row r="99" spans="1:15" ht="36">
      <c r="A99" s="54" t="s">
        <v>38</v>
      </c>
      <c r="B99" s="16" t="s">
        <v>31</v>
      </c>
      <c r="C99" s="1">
        <v>20</v>
      </c>
      <c r="D99" s="10">
        <v>1.5199999999999998</v>
      </c>
      <c r="E99" s="10">
        <v>0.15999999999999998</v>
      </c>
      <c r="F99" s="10">
        <v>9.839999999999998</v>
      </c>
      <c r="G99" s="12">
        <v>47</v>
      </c>
      <c r="H99" s="10">
        <v>0.022000000000000002</v>
      </c>
      <c r="I99" s="11">
        <v>0</v>
      </c>
      <c r="J99" s="11">
        <v>0</v>
      </c>
      <c r="K99" s="10">
        <v>0.22</v>
      </c>
      <c r="L99" s="10">
        <v>4</v>
      </c>
      <c r="M99" s="10">
        <v>13</v>
      </c>
      <c r="N99" s="10">
        <v>2.7999999999999994</v>
      </c>
      <c r="O99" s="10">
        <v>0.22</v>
      </c>
    </row>
    <row r="100" spans="1:15" ht="36">
      <c r="A100" s="54" t="s">
        <v>37</v>
      </c>
      <c r="B100" s="16" t="s">
        <v>32</v>
      </c>
      <c r="C100" s="17">
        <v>20</v>
      </c>
      <c r="D100" s="39">
        <v>1.32</v>
      </c>
      <c r="E100" s="39">
        <v>0.24</v>
      </c>
      <c r="F100" s="39">
        <v>7.920000000000001</v>
      </c>
      <c r="G100" s="39">
        <v>39.6</v>
      </c>
      <c r="H100" s="39">
        <v>0.034</v>
      </c>
      <c r="I100" s="39">
        <v>0</v>
      </c>
      <c r="J100" s="39">
        <v>0</v>
      </c>
      <c r="K100" s="39">
        <v>0.27999999999999997</v>
      </c>
      <c r="L100" s="39">
        <v>5.800000000000001</v>
      </c>
      <c r="M100" s="39">
        <v>30</v>
      </c>
      <c r="N100" s="39">
        <v>9.4</v>
      </c>
      <c r="O100" s="39">
        <v>0.78</v>
      </c>
    </row>
    <row r="101" spans="1:17" ht="15.75">
      <c r="A101" s="21"/>
      <c r="B101" s="19" t="s">
        <v>15</v>
      </c>
      <c r="C101" s="20">
        <v>555</v>
      </c>
      <c r="D101" s="26">
        <f aca="true" t="shared" si="3" ref="D101:Q101">D95+D96+D97+D98+D99+D100</f>
        <v>16.0372</v>
      </c>
      <c r="E101" s="26">
        <f t="shared" si="3"/>
        <v>16.5609</v>
      </c>
      <c r="F101" s="26">
        <f t="shared" si="3"/>
        <v>63.85859999999999</v>
      </c>
      <c r="G101" s="26">
        <f t="shared" si="3"/>
        <v>456.83000000000004</v>
      </c>
      <c r="H101" s="26">
        <f t="shared" si="3"/>
        <v>0.27070000000000005</v>
      </c>
      <c r="I101" s="26">
        <f t="shared" si="3"/>
        <v>33.049299999999995</v>
      </c>
      <c r="J101" s="26">
        <f t="shared" si="3"/>
        <v>25.82</v>
      </c>
      <c r="K101" s="26">
        <f t="shared" si="3"/>
        <v>8.365499999999999</v>
      </c>
      <c r="L101" s="26">
        <f t="shared" si="3"/>
        <v>116.2076</v>
      </c>
      <c r="M101" s="26">
        <f t="shared" si="3"/>
        <v>314.66919999999993</v>
      </c>
      <c r="N101" s="26">
        <f t="shared" si="3"/>
        <v>102.6746</v>
      </c>
      <c r="O101" s="26">
        <f t="shared" si="3"/>
        <v>4.1011</v>
      </c>
      <c r="P101" s="26">
        <f t="shared" si="3"/>
        <v>0</v>
      </c>
      <c r="Q101" s="26">
        <f t="shared" si="3"/>
        <v>0</v>
      </c>
    </row>
    <row r="102" spans="1:15" ht="15.75" customHeight="1">
      <c r="A102" s="229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1"/>
    </row>
    <row r="103" spans="1:15" ht="15.75" customHeight="1">
      <c r="A103" s="177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9"/>
    </row>
    <row r="104" spans="1:15" ht="15.75">
      <c r="A104" s="101"/>
      <c r="B104" s="220" t="s">
        <v>20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</row>
    <row r="105" spans="1:15" ht="36">
      <c r="A105" s="54" t="s">
        <v>68</v>
      </c>
      <c r="B105" s="85" t="s">
        <v>69</v>
      </c>
      <c r="C105" s="11">
        <v>60</v>
      </c>
      <c r="D105" s="41">
        <v>0.7398</v>
      </c>
      <c r="E105" s="41">
        <v>0.05639999999999999</v>
      </c>
      <c r="F105" s="41">
        <v>6.58</v>
      </c>
      <c r="G105" s="41">
        <v>49.019999999999996</v>
      </c>
      <c r="H105" s="41">
        <v>0.034199999999999994</v>
      </c>
      <c r="I105" s="41">
        <v>2.016</v>
      </c>
      <c r="J105" s="41">
        <v>0</v>
      </c>
      <c r="K105" s="41">
        <v>8.04</v>
      </c>
      <c r="L105" s="41">
        <v>15.456000000000001</v>
      </c>
      <c r="M105" s="41">
        <v>31.659599999999998</v>
      </c>
      <c r="N105" s="41">
        <v>21.6282</v>
      </c>
      <c r="O105" s="41">
        <v>0.3984</v>
      </c>
    </row>
    <row r="106" spans="1:15" ht="36.75">
      <c r="A106" s="4" t="s">
        <v>59</v>
      </c>
      <c r="B106" s="7" t="s">
        <v>123</v>
      </c>
      <c r="C106" s="3" t="s">
        <v>47</v>
      </c>
      <c r="D106" s="41">
        <v>10.184</v>
      </c>
      <c r="E106" s="41">
        <v>13.751999999999999</v>
      </c>
      <c r="F106" s="41">
        <v>11.772</v>
      </c>
      <c r="G106" s="41">
        <v>183.4</v>
      </c>
      <c r="H106" s="41">
        <v>0.054</v>
      </c>
      <c r="I106" s="41">
        <v>0</v>
      </c>
      <c r="J106" s="41">
        <v>0</v>
      </c>
      <c r="K106" s="41">
        <v>3.114</v>
      </c>
      <c r="L106" s="41">
        <v>9.378</v>
      </c>
      <c r="M106" s="41">
        <v>150.084</v>
      </c>
      <c r="N106" s="41">
        <v>27.540000000000003</v>
      </c>
      <c r="O106" s="41">
        <v>2.4120000000000004</v>
      </c>
    </row>
    <row r="107" spans="1:15" ht="36.75">
      <c r="A107" s="4" t="s">
        <v>127</v>
      </c>
      <c r="B107" s="7" t="s">
        <v>126</v>
      </c>
      <c r="C107" s="3" t="s">
        <v>18</v>
      </c>
      <c r="D107" s="41">
        <v>5.615</v>
      </c>
      <c r="E107" s="41">
        <v>5.040000000000001</v>
      </c>
      <c r="F107" s="41">
        <v>34.99</v>
      </c>
      <c r="G107" s="41">
        <v>208.5</v>
      </c>
      <c r="H107" s="41">
        <v>0.495</v>
      </c>
      <c r="I107" s="41">
        <v>0</v>
      </c>
      <c r="J107" s="41">
        <v>20</v>
      </c>
      <c r="K107" s="41">
        <v>0.49999999999999994</v>
      </c>
      <c r="L107" s="41">
        <v>94.11</v>
      </c>
      <c r="M107" s="41">
        <v>212.32500000000002</v>
      </c>
      <c r="N107" s="41">
        <v>61.69500000000001</v>
      </c>
      <c r="O107" s="41">
        <v>4.6899999999999995</v>
      </c>
    </row>
    <row r="108" spans="1:15" ht="36.75">
      <c r="A108" s="4" t="s">
        <v>40</v>
      </c>
      <c r="B108" s="16" t="s">
        <v>134</v>
      </c>
      <c r="C108" s="2" t="s">
        <v>135</v>
      </c>
      <c r="D108" s="41">
        <v>0.09</v>
      </c>
      <c r="E108" s="41">
        <v>0.02</v>
      </c>
      <c r="F108" s="41">
        <v>11.91</v>
      </c>
      <c r="G108" s="41">
        <v>48.15</v>
      </c>
      <c r="H108" s="41"/>
      <c r="I108" s="41">
        <v>0.03</v>
      </c>
      <c r="J108" s="41"/>
      <c r="K108" s="41"/>
      <c r="L108" s="41">
        <v>11.25</v>
      </c>
      <c r="M108" s="41">
        <v>2.95</v>
      </c>
      <c r="N108" s="41">
        <v>1.7</v>
      </c>
      <c r="O108" s="41">
        <v>0.29</v>
      </c>
    </row>
    <row r="109" spans="1:15" ht="36">
      <c r="A109" s="54" t="s">
        <v>38</v>
      </c>
      <c r="B109" s="16" t="s">
        <v>31</v>
      </c>
      <c r="C109" s="1">
        <v>20</v>
      </c>
      <c r="D109" s="10">
        <v>1.5199999999999998</v>
      </c>
      <c r="E109" s="10">
        <v>0.15999999999999998</v>
      </c>
      <c r="F109" s="10">
        <v>9.839999999999998</v>
      </c>
      <c r="G109" s="12">
        <v>47</v>
      </c>
      <c r="H109" s="10">
        <v>0.022000000000000002</v>
      </c>
      <c r="I109" s="11">
        <v>0</v>
      </c>
      <c r="J109" s="11">
        <v>0</v>
      </c>
      <c r="K109" s="10">
        <v>0.22</v>
      </c>
      <c r="L109" s="10">
        <v>4</v>
      </c>
      <c r="M109" s="10">
        <v>13</v>
      </c>
      <c r="N109" s="10">
        <v>2.7999999999999994</v>
      </c>
      <c r="O109" s="10">
        <v>0.22</v>
      </c>
    </row>
    <row r="110" spans="1:15" ht="36">
      <c r="A110" s="54" t="s">
        <v>37</v>
      </c>
      <c r="B110" s="16" t="s">
        <v>32</v>
      </c>
      <c r="C110" s="1">
        <v>20</v>
      </c>
      <c r="D110" s="10">
        <v>1.32</v>
      </c>
      <c r="E110" s="41">
        <v>0.24</v>
      </c>
      <c r="F110" s="10">
        <v>7.920000000000001</v>
      </c>
      <c r="G110" s="12">
        <v>39.6</v>
      </c>
      <c r="H110" s="10">
        <v>0.034</v>
      </c>
      <c r="I110" s="11">
        <v>0</v>
      </c>
      <c r="J110" s="11">
        <v>0</v>
      </c>
      <c r="K110" s="10">
        <v>0.27999999999999997</v>
      </c>
      <c r="L110" s="10">
        <v>5.800000000000001</v>
      </c>
      <c r="M110" s="10">
        <v>30</v>
      </c>
      <c r="N110" s="10">
        <v>9.4</v>
      </c>
      <c r="O110" s="10">
        <v>0.78</v>
      </c>
    </row>
    <row r="111" spans="1:17" ht="15.75">
      <c r="A111" s="6"/>
      <c r="B111" s="8" t="s">
        <v>15</v>
      </c>
      <c r="C111" s="106">
        <v>545</v>
      </c>
      <c r="D111" s="105">
        <f>D105+D106+D107+D108+D109+D110</f>
        <v>19.4688</v>
      </c>
      <c r="E111" s="105">
        <f aca="true" t="shared" si="4" ref="E111:Q111">E105+E106+E107+E108+E109+E110</f>
        <v>19.268399999999996</v>
      </c>
      <c r="F111" s="105">
        <f t="shared" si="4"/>
        <v>83.012</v>
      </c>
      <c r="G111" s="105">
        <f t="shared" si="4"/>
        <v>575.67</v>
      </c>
      <c r="H111" s="105">
        <f t="shared" si="4"/>
        <v>0.6392</v>
      </c>
      <c r="I111" s="105">
        <f t="shared" si="4"/>
        <v>2.046</v>
      </c>
      <c r="J111" s="105">
        <f t="shared" si="4"/>
        <v>20</v>
      </c>
      <c r="K111" s="105">
        <f t="shared" si="4"/>
        <v>12.154</v>
      </c>
      <c r="L111" s="105">
        <f t="shared" si="4"/>
        <v>139.99400000000003</v>
      </c>
      <c r="M111" s="105">
        <f t="shared" si="4"/>
        <v>440.01860000000005</v>
      </c>
      <c r="N111" s="105">
        <f t="shared" si="4"/>
        <v>124.76320000000001</v>
      </c>
      <c r="O111" s="105">
        <f t="shared" si="4"/>
        <v>8.7904</v>
      </c>
      <c r="P111" s="105">
        <f t="shared" si="4"/>
        <v>0</v>
      </c>
      <c r="Q111" s="105">
        <f t="shared" si="4"/>
        <v>0</v>
      </c>
    </row>
    <row r="112" spans="1:17" ht="15.75">
      <c r="A112" s="92"/>
      <c r="B112" s="93"/>
      <c r="C112" s="161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0"/>
      <c r="Q112" s="75"/>
    </row>
    <row r="113" spans="1:17" ht="15.75">
      <c r="A113" s="87"/>
      <c r="B113" s="88"/>
      <c r="C113" s="167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0"/>
      <c r="Q113" s="75"/>
    </row>
    <row r="114" spans="1:17" ht="15.75">
      <c r="A114" s="163"/>
      <c r="B114" s="164"/>
      <c r="C114" s="165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Q114" s="75"/>
    </row>
    <row r="115" spans="1:15" ht="15.75">
      <c r="A115" s="101"/>
      <c r="B115" s="220" t="s">
        <v>21</v>
      </c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</row>
    <row r="116" spans="1:15" ht="36.75">
      <c r="A116" s="4" t="s">
        <v>36</v>
      </c>
      <c r="B116" s="16" t="s">
        <v>34</v>
      </c>
      <c r="C116" s="17">
        <v>100</v>
      </c>
      <c r="D116" s="39">
        <v>0.4</v>
      </c>
      <c r="E116" s="39">
        <v>0.4</v>
      </c>
      <c r="F116" s="39">
        <v>9.8</v>
      </c>
      <c r="G116" s="39">
        <v>47</v>
      </c>
      <c r="H116" s="39">
        <v>0.03</v>
      </c>
      <c r="I116" s="39">
        <v>10</v>
      </c>
      <c r="J116" s="39"/>
      <c r="K116" s="39">
        <v>0.2</v>
      </c>
      <c r="L116" s="39">
        <v>16</v>
      </c>
      <c r="M116" s="39">
        <v>11</v>
      </c>
      <c r="N116" s="39">
        <v>9</v>
      </c>
      <c r="O116" s="39">
        <v>2.2</v>
      </c>
    </row>
    <row r="117" spans="1:15" ht="36.75">
      <c r="A117" s="4" t="s">
        <v>49</v>
      </c>
      <c r="B117" s="16" t="s">
        <v>48</v>
      </c>
      <c r="C117" s="17">
        <v>10</v>
      </c>
      <c r="D117" s="39">
        <v>2.03</v>
      </c>
      <c r="E117" s="39">
        <v>2.63</v>
      </c>
      <c r="F117" s="39">
        <v>0</v>
      </c>
      <c r="G117" s="39">
        <v>34.333333333333336</v>
      </c>
      <c r="H117" s="39">
        <v>0.0033333333333333335</v>
      </c>
      <c r="I117" s="39">
        <v>0.06999999999999999</v>
      </c>
      <c r="J117" s="39">
        <v>21</v>
      </c>
      <c r="K117" s="39">
        <v>0.04</v>
      </c>
      <c r="L117" s="39">
        <v>100</v>
      </c>
      <c r="M117" s="39">
        <v>60</v>
      </c>
      <c r="N117" s="39">
        <v>5.5</v>
      </c>
      <c r="O117" s="39">
        <v>0.06999999999999999</v>
      </c>
    </row>
    <row r="118" spans="1:15" ht="15">
      <c r="A118" s="4" t="s">
        <v>76</v>
      </c>
      <c r="B118" s="16" t="s">
        <v>200</v>
      </c>
      <c r="C118" s="27" t="s">
        <v>23</v>
      </c>
      <c r="D118" s="39">
        <v>14.330000000000002</v>
      </c>
      <c r="E118" s="23">
        <v>17.28</v>
      </c>
      <c r="F118" s="23">
        <v>39.94</v>
      </c>
      <c r="G118" s="24">
        <v>396</v>
      </c>
      <c r="H118" s="23">
        <v>0.114</v>
      </c>
      <c r="I118" s="23">
        <v>8.992</v>
      </c>
      <c r="J118" s="23">
        <v>29.1</v>
      </c>
      <c r="K118" s="25">
        <v>3.8800000000000003</v>
      </c>
      <c r="L118" s="23">
        <v>55.7</v>
      </c>
      <c r="M118" s="23">
        <v>191.39999999999998</v>
      </c>
      <c r="N118" s="23">
        <v>43.31599999999999</v>
      </c>
      <c r="O118" s="23">
        <v>4.172</v>
      </c>
    </row>
    <row r="119" spans="1:15" ht="36.75">
      <c r="A119" s="4" t="s">
        <v>45</v>
      </c>
      <c r="B119" s="16" t="s">
        <v>35</v>
      </c>
      <c r="C119" s="1" t="s">
        <v>71</v>
      </c>
      <c r="D119" s="41">
        <v>0.13</v>
      </c>
      <c r="E119" s="41">
        <v>0.02</v>
      </c>
      <c r="F119" s="41">
        <v>10.2</v>
      </c>
      <c r="G119" s="41">
        <v>42</v>
      </c>
      <c r="H119" s="41"/>
      <c r="I119" s="41">
        <v>2.83</v>
      </c>
      <c r="J119" s="41"/>
      <c r="K119" s="41">
        <v>0.01</v>
      </c>
      <c r="L119" s="41">
        <v>14.05</v>
      </c>
      <c r="M119" s="41">
        <v>4.4</v>
      </c>
      <c r="N119" s="41">
        <v>2.4</v>
      </c>
      <c r="O119" s="41">
        <v>0.34</v>
      </c>
    </row>
    <row r="120" spans="1:15" ht="36.75">
      <c r="A120" s="4" t="s">
        <v>38</v>
      </c>
      <c r="B120" s="28" t="s">
        <v>31</v>
      </c>
      <c r="C120" s="18">
        <v>40</v>
      </c>
      <c r="D120" s="39">
        <v>3.0399999999999996</v>
      </c>
      <c r="E120" s="39">
        <v>0.31999999999999995</v>
      </c>
      <c r="F120" s="39">
        <v>19.679999999999996</v>
      </c>
      <c r="G120" s="39">
        <v>94</v>
      </c>
      <c r="H120" s="39">
        <v>0.044000000000000004</v>
      </c>
      <c r="I120" s="39">
        <v>0</v>
      </c>
      <c r="J120" s="39">
        <v>0</v>
      </c>
      <c r="K120" s="39">
        <v>0.44000000000000006</v>
      </c>
      <c r="L120" s="39">
        <v>8</v>
      </c>
      <c r="M120" s="39">
        <v>26</v>
      </c>
      <c r="N120" s="39">
        <v>5.599999999999999</v>
      </c>
      <c r="O120" s="39">
        <v>0.44000000000000006</v>
      </c>
    </row>
    <row r="121" spans="1:17" ht="15.75">
      <c r="A121" s="21"/>
      <c r="B121" s="29" t="s">
        <v>15</v>
      </c>
      <c r="C121" s="20">
        <v>550</v>
      </c>
      <c r="D121" s="26">
        <f>SUM(D116:D120)</f>
        <v>19.93</v>
      </c>
      <c r="E121" s="26">
        <f aca="true" t="shared" si="5" ref="E121:O121">SUM(E116:E120)</f>
        <v>20.650000000000002</v>
      </c>
      <c r="F121" s="26">
        <f t="shared" si="5"/>
        <v>79.61999999999999</v>
      </c>
      <c r="G121" s="26">
        <f t="shared" si="5"/>
        <v>613.3333333333334</v>
      </c>
      <c r="H121" s="26">
        <f t="shared" si="5"/>
        <v>0.19133333333333336</v>
      </c>
      <c r="I121" s="26">
        <f t="shared" si="5"/>
        <v>21.892000000000003</v>
      </c>
      <c r="J121" s="26">
        <f t="shared" si="5"/>
        <v>50.1</v>
      </c>
      <c r="K121" s="26">
        <f t="shared" si="5"/>
        <v>4.57</v>
      </c>
      <c r="L121" s="26">
        <f t="shared" si="5"/>
        <v>193.75</v>
      </c>
      <c r="M121" s="26">
        <f t="shared" si="5"/>
        <v>292.79999999999995</v>
      </c>
      <c r="N121" s="26">
        <f t="shared" si="5"/>
        <v>65.81599999999999</v>
      </c>
      <c r="O121" s="26">
        <f t="shared" si="5"/>
        <v>7.222</v>
      </c>
      <c r="P121" s="160">
        <v>0.25</v>
      </c>
      <c r="Q121" s="75">
        <v>0.25</v>
      </c>
    </row>
    <row r="122" spans="1:15" ht="15.75">
      <c r="A122" s="31"/>
      <c r="B122" s="32"/>
      <c r="C122" s="33"/>
      <c r="D122" s="34"/>
      <c r="E122" s="34"/>
      <c r="F122" s="34"/>
      <c r="G122" s="35"/>
      <c r="H122" s="34"/>
      <c r="I122" s="34"/>
      <c r="J122" s="34"/>
      <c r="K122" s="35"/>
      <c r="L122" s="34"/>
      <c r="M122" s="34"/>
      <c r="N122" s="34"/>
      <c r="O122" s="34"/>
    </row>
    <row r="123" spans="1:15" ht="15.75">
      <c r="A123" s="31"/>
      <c r="B123" s="32"/>
      <c r="C123" s="33"/>
      <c r="D123" s="34"/>
      <c r="E123" s="34"/>
      <c r="F123" s="34"/>
      <c r="G123" s="35"/>
      <c r="H123" s="34"/>
      <c r="I123" s="34"/>
      <c r="J123" s="34"/>
      <c r="K123" s="35"/>
      <c r="L123" s="34"/>
      <c r="M123" s="34"/>
      <c r="N123" s="34"/>
      <c r="O123" s="34"/>
    </row>
    <row r="124" spans="1:15" ht="15.75">
      <c r="A124" s="31"/>
      <c r="B124" s="32"/>
      <c r="C124" s="33"/>
      <c r="D124" s="34"/>
      <c r="E124" s="34"/>
      <c r="F124" s="34"/>
      <c r="G124" s="35"/>
      <c r="H124" s="34"/>
      <c r="I124" s="34"/>
      <c r="J124" s="34"/>
      <c r="K124" s="35"/>
      <c r="L124" s="34"/>
      <c r="M124" s="34"/>
      <c r="N124" s="34"/>
      <c r="O124" s="34"/>
    </row>
    <row r="125" spans="1:15" ht="15.75">
      <c r="A125" s="31"/>
      <c r="B125" s="32"/>
      <c r="C125" s="33"/>
      <c r="D125" s="34"/>
      <c r="E125" s="34"/>
      <c r="F125" s="34"/>
      <c r="G125" s="35"/>
      <c r="H125" s="34"/>
      <c r="I125" s="34"/>
      <c r="J125" s="34"/>
      <c r="K125" s="35"/>
      <c r="L125" s="34"/>
      <c r="M125" s="34"/>
      <c r="N125" s="34"/>
      <c r="O125" s="34"/>
    </row>
    <row r="126" spans="1:15" ht="15.75">
      <c r="A126" s="31"/>
      <c r="B126" s="32"/>
      <c r="C126" s="33"/>
      <c r="D126" s="34"/>
      <c r="E126" s="34"/>
      <c r="F126" s="34"/>
      <c r="G126" s="35"/>
      <c r="H126" s="34"/>
      <c r="I126" s="34"/>
      <c r="J126" s="34"/>
      <c r="K126" s="35"/>
      <c r="L126" s="34"/>
      <c r="M126" s="34"/>
      <c r="N126" s="34"/>
      <c r="O126" s="34"/>
    </row>
    <row r="127" spans="1:15" ht="15.75">
      <c r="A127" s="31"/>
      <c r="B127" s="32"/>
      <c r="C127" s="33"/>
      <c r="D127" s="34"/>
      <c r="E127" s="34"/>
      <c r="F127" s="34"/>
      <c r="G127" s="35"/>
      <c r="H127" s="34"/>
      <c r="I127" s="34"/>
      <c r="J127" s="34"/>
      <c r="K127" s="35"/>
      <c r="L127" s="34"/>
      <c r="M127" s="34"/>
      <c r="N127" s="34"/>
      <c r="O127" s="34"/>
    </row>
    <row r="128" spans="1:15" ht="15.75">
      <c r="A128" s="31"/>
      <c r="B128" s="32"/>
      <c r="C128" s="33"/>
      <c r="D128" s="34"/>
      <c r="E128" s="34"/>
      <c r="F128" s="34"/>
      <c r="G128" s="35"/>
      <c r="H128" s="34"/>
      <c r="I128" s="34"/>
      <c r="J128" s="34"/>
      <c r="K128" s="35"/>
      <c r="L128" s="34"/>
      <c r="M128" s="34"/>
      <c r="N128" s="34"/>
      <c r="O128" s="34"/>
    </row>
    <row r="129" spans="1:15" ht="15.75">
      <c r="A129" s="31"/>
      <c r="B129" s="32"/>
      <c r="C129" s="33"/>
      <c r="D129" s="34"/>
      <c r="E129" s="34"/>
      <c r="F129" s="34"/>
      <c r="G129" s="35"/>
      <c r="H129" s="34"/>
      <c r="I129" s="34"/>
      <c r="J129" s="34"/>
      <c r="K129" s="35"/>
      <c r="L129" s="34"/>
      <c r="M129" s="34"/>
      <c r="N129" s="34"/>
      <c r="O129" s="34"/>
    </row>
    <row r="130" spans="1:15" ht="15.75">
      <c r="A130" s="31"/>
      <c r="B130" s="32"/>
      <c r="C130" s="33"/>
      <c r="D130" s="34"/>
      <c r="E130" s="34"/>
      <c r="F130" s="34"/>
      <c r="G130" s="35"/>
      <c r="H130" s="34"/>
      <c r="I130" s="34"/>
      <c r="J130" s="34"/>
      <c r="K130" s="35"/>
      <c r="L130" s="34"/>
      <c r="M130" s="34"/>
      <c r="N130" s="34"/>
      <c r="O130" s="34"/>
    </row>
    <row r="131" spans="1:15" ht="15.75">
      <c r="A131" s="31"/>
      <c r="B131" s="32"/>
      <c r="C131" s="33"/>
      <c r="D131" s="34"/>
      <c r="E131" s="34"/>
      <c r="F131" s="34"/>
      <c r="G131" s="35"/>
      <c r="H131" s="34"/>
      <c r="I131" s="34"/>
      <c r="J131" s="34"/>
      <c r="K131" s="35"/>
      <c r="L131" s="34"/>
      <c r="M131" s="34"/>
      <c r="N131" s="34"/>
      <c r="O131" s="34"/>
    </row>
    <row r="132" spans="1:15" ht="15.75">
      <c r="A132" s="31"/>
      <c r="B132" s="32"/>
      <c r="C132" s="33"/>
      <c r="D132" s="34"/>
      <c r="E132" s="34"/>
      <c r="F132" s="34"/>
      <c r="G132" s="35"/>
      <c r="H132" s="34"/>
      <c r="I132" s="34"/>
      <c r="J132" s="34"/>
      <c r="K132" s="35"/>
      <c r="L132" s="34"/>
      <c r="M132" s="34"/>
      <c r="N132" s="34"/>
      <c r="O132" s="34"/>
    </row>
    <row r="133" spans="1:15" ht="15.75">
      <c r="A133" s="31"/>
      <c r="B133" s="32"/>
      <c r="C133" s="33"/>
      <c r="D133" s="34"/>
      <c r="E133" s="34"/>
      <c r="F133" s="34"/>
      <c r="G133" s="35"/>
      <c r="H133" s="34"/>
      <c r="I133" s="34"/>
      <c r="J133" s="34"/>
      <c r="K133" s="35"/>
      <c r="L133" s="34"/>
      <c r="M133" s="34"/>
      <c r="N133" s="34"/>
      <c r="O133" s="34"/>
    </row>
    <row r="134" spans="1:15" ht="15.75">
      <c r="A134" s="31"/>
      <c r="B134" s="32"/>
      <c r="C134" s="33"/>
      <c r="D134" s="34"/>
      <c r="E134" s="34"/>
      <c r="F134" s="34"/>
      <c r="G134" s="35"/>
      <c r="H134" s="34"/>
      <c r="I134" s="34"/>
      <c r="J134" s="34"/>
      <c r="K134" s="35"/>
      <c r="L134" s="34"/>
      <c r="M134" s="34"/>
      <c r="N134" s="34"/>
      <c r="O134" s="34"/>
    </row>
    <row r="135" spans="1:15" ht="15.75">
      <c r="A135" s="31"/>
      <c r="B135" s="32"/>
      <c r="C135" s="33"/>
      <c r="D135" s="34"/>
      <c r="E135" s="34"/>
      <c r="F135" s="34"/>
      <c r="G135" s="35"/>
      <c r="H135" s="34"/>
      <c r="I135" s="34"/>
      <c r="J135" s="34"/>
      <c r="K135" s="35"/>
      <c r="L135" s="34"/>
      <c r="M135" s="34"/>
      <c r="N135" s="34"/>
      <c r="O135" s="34"/>
    </row>
    <row r="136" spans="1:15" ht="15.75">
      <c r="A136" s="31"/>
      <c r="B136" s="32"/>
      <c r="C136" s="33"/>
      <c r="D136" s="34"/>
      <c r="E136" s="34"/>
      <c r="F136" s="34"/>
      <c r="G136" s="35"/>
      <c r="H136" s="34"/>
      <c r="I136" s="34"/>
      <c r="J136" s="34"/>
      <c r="K136" s="35"/>
      <c r="L136" s="34"/>
      <c r="M136" s="34"/>
      <c r="N136" s="34"/>
      <c r="O136" s="34"/>
    </row>
    <row r="137" spans="1:15" ht="15.75">
      <c r="A137" s="31"/>
      <c r="B137" s="32"/>
      <c r="C137" s="33"/>
      <c r="D137" s="34"/>
      <c r="E137" s="34"/>
      <c r="F137" s="34"/>
      <c r="G137" s="35"/>
      <c r="H137" s="34"/>
      <c r="I137" s="34"/>
      <c r="J137" s="34"/>
      <c r="K137" s="35"/>
      <c r="L137" s="34"/>
      <c r="M137" s="34"/>
      <c r="N137" s="34"/>
      <c r="O137" s="34"/>
    </row>
    <row r="138" spans="1:15" ht="15.75">
      <c r="A138" s="31"/>
      <c r="B138" s="32"/>
      <c r="C138" s="33"/>
      <c r="D138" s="34"/>
      <c r="E138" s="34"/>
      <c r="F138" s="34"/>
      <c r="G138" s="35"/>
      <c r="H138" s="34"/>
      <c r="I138" s="34"/>
      <c r="J138" s="34"/>
      <c r="K138" s="35"/>
      <c r="L138" s="34"/>
      <c r="M138" s="34"/>
      <c r="N138" s="34"/>
      <c r="O138" s="34"/>
    </row>
    <row r="139" spans="1:15" ht="15.75">
      <c r="A139" s="31"/>
      <c r="B139" s="32"/>
      <c r="C139" s="33"/>
      <c r="D139" s="34"/>
      <c r="E139" s="34"/>
      <c r="F139" s="34"/>
      <c r="G139" s="35"/>
      <c r="H139" s="34"/>
      <c r="I139" s="34"/>
      <c r="J139" s="34"/>
      <c r="K139" s="35"/>
      <c r="L139" s="34"/>
      <c r="M139" s="34"/>
      <c r="N139" s="34"/>
      <c r="O139" s="34"/>
    </row>
    <row r="140" spans="1:15" ht="15.75">
      <c r="A140" s="31"/>
      <c r="B140" s="32"/>
      <c r="C140" s="33"/>
      <c r="D140" s="34"/>
      <c r="E140" s="34"/>
      <c r="F140" s="34"/>
      <c r="G140" s="35"/>
      <c r="H140" s="34"/>
      <c r="I140" s="34"/>
      <c r="J140" s="34"/>
      <c r="K140" s="35"/>
      <c r="L140" s="34"/>
      <c r="M140" s="34"/>
      <c r="N140" s="34"/>
      <c r="O140" s="34"/>
    </row>
    <row r="141" spans="1:15" ht="15.75">
      <c r="A141" s="31"/>
      <c r="B141" s="32"/>
      <c r="C141" s="33"/>
      <c r="D141" s="34"/>
      <c r="E141" s="34"/>
      <c r="F141" s="34"/>
      <c r="G141" s="35"/>
      <c r="H141" s="34"/>
      <c r="I141" s="34"/>
      <c r="J141" s="34"/>
      <c r="K141" s="35"/>
      <c r="L141" s="34"/>
      <c r="M141" s="34"/>
      <c r="N141" s="34"/>
      <c r="O141" s="34"/>
    </row>
    <row r="142" spans="1:15" ht="15.75">
      <c r="A142" s="31"/>
      <c r="B142" s="32"/>
      <c r="C142" s="33"/>
      <c r="D142" s="34"/>
      <c r="E142" s="34"/>
      <c r="F142" s="34"/>
      <c r="G142" s="35"/>
      <c r="H142" s="34"/>
      <c r="I142" s="34"/>
      <c r="J142" s="34"/>
      <c r="K142" s="35"/>
      <c r="L142" s="34"/>
      <c r="M142" s="34"/>
      <c r="N142" s="34"/>
      <c r="O142" s="34"/>
    </row>
    <row r="143" spans="1:15" ht="15.75">
      <c r="A143" s="31"/>
      <c r="B143" s="32"/>
      <c r="C143" s="33"/>
      <c r="D143" s="34"/>
      <c r="E143" s="34"/>
      <c r="F143" s="34"/>
      <c r="G143" s="35"/>
      <c r="H143" s="34"/>
      <c r="I143" s="34"/>
      <c r="J143" s="34"/>
      <c r="K143" s="35"/>
      <c r="L143" s="34"/>
      <c r="M143" s="34"/>
      <c r="N143" s="34"/>
      <c r="O143" s="34"/>
    </row>
    <row r="144" spans="1:15" ht="15.75">
      <c r="A144" s="31"/>
      <c r="B144" s="32"/>
      <c r="C144" s="33"/>
      <c r="D144" s="34"/>
      <c r="E144" s="34"/>
      <c r="F144" s="34"/>
      <c r="G144" s="35"/>
      <c r="H144" s="34"/>
      <c r="I144" s="34"/>
      <c r="J144" s="34"/>
      <c r="K144" s="35"/>
      <c r="L144" s="34"/>
      <c r="M144" s="34"/>
      <c r="N144" s="34"/>
      <c r="O144" s="34"/>
    </row>
    <row r="145" spans="1:15" ht="15.75">
      <c r="A145" s="31"/>
      <c r="B145" s="32"/>
      <c r="C145" s="33"/>
      <c r="D145" s="34"/>
      <c r="E145" s="34"/>
      <c r="F145" s="34"/>
      <c r="G145" s="35"/>
      <c r="H145" s="34"/>
      <c r="I145" s="34"/>
      <c r="J145" s="34"/>
      <c r="K145" s="35"/>
      <c r="L145" s="34"/>
      <c r="M145" s="34"/>
      <c r="N145" s="34"/>
      <c r="O145" s="34"/>
    </row>
    <row r="146" spans="1:15" ht="15.75">
      <c r="A146" s="31"/>
      <c r="B146" s="32"/>
      <c r="C146" s="33"/>
      <c r="D146" s="34"/>
      <c r="E146" s="34"/>
      <c r="F146" s="34"/>
      <c r="G146" s="35"/>
      <c r="H146" s="34"/>
      <c r="I146" s="34"/>
      <c r="J146" s="34"/>
      <c r="K146" s="35"/>
      <c r="L146" s="34"/>
      <c r="M146" s="34"/>
      <c r="N146" s="34"/>
      <c r="O146" s="34"/>
    </row>
    <row r="147" spans="1:15" ht="15.75">
      <c r="A147" s="31"/>
      <c r="B147" s="32"/>
      <c r="C147" s="33"/>
      <c r="D147" s="34"/>
      <c r="E147" s="34"/>
      <c r="F147" s="34"/>
      <c r="G147" s="35"/>
      <c r="H147" s="34"/>
      <c r="I147" s="34"/>
      <c r="J147" s="34"/>
      <c r="K147" s="35"/>
      <c r="L147" s="34"/>
      <c r="M147" s="34"/>
      <c r="N147" s="34"/>
      <c r="O147" s="34"/>
    </row>
    <row r="148" spans="1:15" ht="15.75">
      <c r="A148" s="31"/>
      <c r="B148" s="32"/>
      <c r="C148" s="33"/>
      <c r="D148" s="34"/>
      <c r="E148" s="34"/>
      <c r="F148" s="34"/>
      <c r="G148" s="35"/>
      <c r="H148" s="34"/>
      <c r="I148" s="34"/>
      <c r="J148" s="34"/>
      <c r="K148" s="35"/>
      <c r="L148" s="34"/>
      <c r="M148" s="34"/>
      <c r="N148" s="34"/>
      <c r="O148" s="34"/>
    </row>
    <row r="149" spans="1:15" ht="15.75">
      <c r="A149" s="31"/>
      <c r="B149" s="32"/>
      <c r="C149" s="33"/>
      <c r="D149" s="34"/>
      <c r="E149" s="34"/>
      <c r="F149" s="34"/>
      <c r="G149" s="35"/>
      <c r="H149" s="34"/>
      <c r="I149" s="34"/>
      <c r="J149" s="34"/>
      <c r="K149" s="35"/>
      <c r="L149" s="34"/>
      <c r="M149" s="34"/>
      <c r="N149" s="34"/>
      <c r="O149" s="34"/>
    </row>
    <row r="150" spans="1:15" ht="15.75">
      <c r="A150" s="31"/>
      <c r="B150" s="32"/>
      <c r="C150" s="33"/>
      <c r="D150" s="34"/>
      <c r="E150" s="34"/>
      <c r="F150" s="34"/>
      <c r="G150" s="35"/>
      <c r="H150" s="34"/>
      <c r="I150" s="34"/>
      <c r="J150" s="34"/>
      <c r="K150" s="35"/>
      <c r="L150" s="34"/>
      <c r="M150" s="34"/>
      <c r="N150" s="34"/>
      <c r="O150" s="34"/>
    </row>
    <row r="151" spans="1:15" ht="15.75">
      <c r="A151" s="31"/>
      <c r="B151" s="32"/>
      <c r="C151" s="33"/>
      <c r="D151" s="34"/>
      <c r="E151" s="34"/>
      <c r="F151" s="34"/>
      <c r="G151" s="35"/>
      <c r="H151" s="34"/>
      <c r="I151" s="34"/>
      <c r="J151" s="34"/>
      <c r="K151" s="35"/>
      <c r="L151" s="34"/>
      <c r="M151" s="34"/>
      <c r="N151" s="34"/>
      <c r="O151" s="34"/>
    </row>
    <row r="152" spans="1:15" ht="15.75">
      <c r="A152" s="31"/>
      <c r="B152" s="32"/>
      <c r="C152" s="33"/>
      <c r="D152" s="34"/>
      <c r="E152" s="34"/>
      <c r="F152" s="34"/>
      <c r="G152" s="35"/>
      <c r="H152" s="34"/>
      <c r="I152" s="34"/>
      <c r="J152" s="34"/>
      <c r="K152" s="35"/>
      <c r="L152" s="34"/>
      <c r="M152" s="34"/>
      <c r="N152" s="34"/>
      <c r="O152" s="34"/>
    </row>
    <row r="153" spans="1:15" ht="15.75">
      <c r="A153" s="31"/>
      <c r="B153" s="32"/>
      <c r="C153" s="33"/>
      <c r="D153" s="34"/>
      <c r="E153" s="34"/>
      <c r="F153" s="34"/>
      <c r="G153" s="35"/>
      <c r="H153" s="34"/>
      <c r="I153" s="34"/>
      <c r="J153" s="34"/>
      <c r="K153" s="35"/>
      <c r="L153" s="34"/>
      <c r="M153" s="34"/>
      <c r="N153" s="34"/>
      <c r="O153" s="34"/>
    </row>
    <row r="154" spans="1:15" ht="15.75">
      <c r="A154" s="31"/>
      <c r="B154" s="32"/>
      <c r="C154" s="33"/>
      <c r="D154" s="34"/>
      <c r="E154" s="34"/>
      <c r="F154" s="34"/>
      <c r="G154" s="35"/>
      <c r="H154" s="34"/>
      <c r="I154" s="34"/>
      <c r="J154" s="34"/>
      <c r="K154" s="35"/>
      <c r="L154" s="34"/>
      <c r="M154" s="34"/>
      <c r="N154" s="34"/>
      <c r="O154" s="34"/>
    </row>
    <row r="155" spans="1:15" ht="15.75">
      <c r="A155" s="31"/>
      <c r="B155" s="32"/>
      <c r="C155" s="33"/>
      <c r="D155" s="34"/>
      <c r="E155" s="34"/>
      <c r="F155" s="34"/>
      <c r="G155" s="35"/>
      <c r="H155" s="34"/>
      <c r="I155" s="34"/>
      <c r="J155" s="34"/>
      <c r="K155" s="35"/>
      <c r="L155" s="34"/>
      <c r="M155" s="34"/>
      <c r="N155" s="34"/>
      <c r="O155" s="34"/>
    </row>
    <row r="156" spans="1:15" ht="15.75">
      <c r="A156" s="31"/>
      <c r="B156" s="32"/>
      <c r="C156" s="33"/>
      <c r="D156" s="34"/>
      <c r="E156" s="34"/>
      <c r="F156" s="34"/>
      <c r="G156" s="35"/>
      <c r="H156" s="34"/>
      <c r="I156" s="34"/>
      <c r="J156" s="34"/>
      <c r="K156" s="35"/>
      <c r="L156" s="34"/>
      <c r="M156" s="34"/>
      <c r="N156" s="34"/>
      <c r="O156" s="34"/>
    </row>
    <row r="157" spans="1:15" ht="15.75">
      <c r="A157" s="31"/>
      <c r="B157" s="32"/>
      <c r="C157" s="33"/>
      <c r="D157" s="34"/>
      <c r="E157" s="34"/>
      <c r="F157" s="34"/>
      <c r="G157" s="35"/>
      <c r="H157" s="34"/>
      <c r="I157" s="34"/>
      <c r="J157" s="34"/>
      <c r="K157" s="35"/>
      <c r="L157" s="34"/>
      <c r="M157" s="34"/>
      <c r="N157" s="34"/>
      <c r="O157" s="34"/>
    </row>
    <row r="158" spans="1:15" ht="15.75">
      <c r="A158" s="31"/>
      <c r="B158" s="32"/>
      <c r="C158" s="33"/>
      <c r="D158" s="34"/>
      <c r="E158" s="34"/>
      <c r="F158" s="34"/>
      <c r="G158" s="35"/>
      <c r="H158" s="34"/>
      <c r="I158" s="34"/>
      <c r="J158" s="34"/>
      <c r="K158" s="35"/>
      <c r="L158" s="34"/>
      <c r="M158" s="34"/>
      <c r="N158" s="34"/>
      <c r="O158" s="34"/>
    </row>
    <row r="159" spans="1:15" ht="15.75">
      <c r="A159" s="31"/>
      <c r="B159" s="32"/>
      <c r="C159" s="33"/>
      <c r="D159" s="34"/>
      <c r="E159" s="34"/>
      <c r="F159" s="34"/>
      <c r="G159" s="35"/>
      <c r="H159" s="34"/>
      <c r="I159" s="34"/>
      <c r="J159" s="34"/>
      <c r="K159" s="35"/>
      <c r="L159" s="34"/>
      <c r="M159" s="34"/>
      <c r="N159" s="34"/>
      <c r="O159" s="34"/>
    </row>
    <row r="160" spans="1:15" ht="15.75">
      <c r="A160" s="31"/>
      <c r="B160" s="32"/>
      <c r="C160" s="33"/>
      <c r="D160" s="34"/>
      <c r="E160" s="34"/>
      <c r="F160" s="34"/>
      <c r="G160" s="35"/>
      <c r="H160" s="34"/>
      <c r="I160" s="34"/>
      <c r="J160" s="34"/>
      <c r="K160" s="35"/>
      <c r="L160" s="34"/>
      <c r="M160" s="34"/>
      <c r="N160" s="34"/>
      <c r="O160" s="34"/>
    </row>
    <row r="161" spans="1:15" ht="15.75">
      <c r="A161" s="31"/>
      <c r="B161" s="32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.75">
      <c r="A162" s="31"/>
      <c r="B162" s="32"/>
      <c r="C162" s="33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.75">
      <c r="A163" s="31"/>
      <c r="B163" s="32"/>
      <c r="C163" s="33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25.5">
      <c r="A164" s="6" t="s">
        <v>25</v>
      </c>
      <c r="B164" s="14" t="s">
        <v>0</v>
      </c>
      <c r="C164" s="14" t="s">
        <v>27</v>
      </c>
      <c r="D164" s="15" t="s">
        <v>1</v>
      </c>
      <c r="E164" s="15" t="s">
        <v>2</v>
      </c>
      <c r="F164" s="15" t="s">
        <v>3</v>
      </c>
      <c r="G164" s="15" t="s">
        <v>4</v>
      </c>
      <c r="H164" s="15" t="s">
        <v>5</v>
      </c>
      <c r="I164" s="15" t="s">
        <v>6</v>
      </c>
      <c r="J164" s="15" t="s">
        <v>7</v>
      </c>
      <c r="K164" s="15" t="s">
        <v>8</v>
      </c>
      <c r="L164" s="15" t="s">
        <v>9</v>
      </c>
      <c r="M164" s="15" t="s">
        <v>10</v>
      </c>
      <c r="N164" s="15" t="s">
        <v>11</v>
      </c>
      <c r="O164" s="15" t="s">
        <v>12</v>
      </c>
    </row>
    <row r="165" spans="1:15" ht="15.75">
      <c r="A165" s="5"/>
      <c r="B165" s="219" t="s">
        <v>13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</row>
    <row r="166" spans="1:15" ht="15.75">
      <c r="A166" s="104"/>
      <c r="B166" s="219" t="s">
        <v>14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</row>
    <row r="167" spans="1:15" ht="36.75">
      <c r="A167" s="4" t="s">
        <v>36</v>
      </c>
      <c r="B167" s="16" t="s">
        <v>34</v>
      </c>
      <c r="C167" s="17">
        <v>100</v>
      </c>
      <c r="D167" s="39">
        <v>0.4</v>
      </c>
      <c r="E167" s="39">
        <v>0.4</v>
      </c>
      <c r="F167" s="39">
        <v>9.8</v>
      </c>
      <c r="G167" s="39">
        <v>47</v>
      </c>
      <c r="H167" s="39">
        <v>0.03</v>
      </c>
      <c r="I167" s="39">
        <v>10</v>
      </c>
      <c r="J167" s="39"/>
      <c r="K167" s="39">
        <v>0.2</v>
      </c>
      <c r="L167" s="39">
        <v>16</v>
      </c>
      <c r="M167" s="39">
        <v>11</v>
      </c>
      <c r="N167" s="39">
        <v>9</v>
      </c>
      <c r="O167" s="39">
        <v>2.2</v>
      </c>
    </row>
    <row r="168" spans="1:15" ht="36">
      <c r="A168" s="54" t="s">
        <v>64</v>
      </c>
      <c r="B168" s="7" t="s">
        <v>110</v>
      </c>
      <c r="C168" s="3" t="s">
        <v>47</v>
      </c>
      <c r="D168" s="10">
        <v>10.61</v>
      </c>
      <c r="E168" s="10">
        <v>15.964</v>
      </c>
      <c r="F168" s="10">
        <v>0</v>
      </c>
      <c r="G168" s="12">
        <v>202</v>
      </c>
      <c r="H168" s="10">
        <v>0.07200000000000001</v>
      </c>
      <c r="I168" s="10">
        <v>2.43</v>
      </c>
      <c r="J168" s="11">
        <v>96.47999999999999</v>
      </c>
      <c r="K168" s="10">
        <v>1.9080000000000001</v>
      </c>
      <c r="L168" s="10">
        <v>48.690000000000005</v>
      </c>
      <c r="M168" s="10">
        <v>171.52200000000002</v>
      </c>
      <c r="N168" s="10">
        <v>22.428</v>
      </c>
      <c r="O168" s="10">
        <v>1.9800000000000002</v>
      </c>
    </row>
    <row r="169" spans="1:15" ht="36.75">
      <c r="A169" s="4" t="s">
        <v>44</v>
      </c>
      <c r="B169" s="7" t="s">
        <v>67</v>
      </c>
      <c r="C169" s="3" t="s">
        <v>108</v>
      </c>
      <c r="D169" s="41">
        <v>5.1</v>
      </c>
      <c r="E169" s="41">
        <v>2.847</v>
      </c>
      <c r="F169" s="41">
        <v>31.962</v>
      </c>
      <c r="G169" s="41">
        <v>186.1</v>
      </c>
      <c r="H169" s="41">
        <v>0.056999999999999995</v>
      </c>
      <c r="I169" s="41">
        <v>0</v>
      </c>
      <c r="J169" s="41">
        <v>12</v>
      </c>
      <c r="K169" s="41">
        <v>0.8025000000000001</v>
      </c>
      <c r="L169" s="41">
        <v>11.9115</v>
      </c>
      <c r="M169" s="41">
        <v>38.06775</v>
      </c>
      <c r="N169" s="41">
        <v>8.619</v>
      </c>
      <c r="O169" s="41">
        <v>0.858</v>
      </c>
    </row>
    <row r="170" spans="1:15" ht="36.75">
      <c r="A170" s="4" t="s">
        <v>40</v>
      </c>
      <c r="B170" s="16" t="s">
        <v>60</v>
      </c>
      <c r="C170" s="2" t="s">
        <v>61</v>
      </c>
      <c r="D170" s="10">
        <v>0.11</v>
      </c>
      <c r="E170" s="10">
        <v>0.06</v>
      </c>
      <c r="F170" s="10">
        <v>12.69</v>
      </c>
      <c r="G170" s="12">
        <v>45.05</v>
      </c>
      <c r="H170" s="10">
        <v>0.003</v>
      </c>
      <c r="I170" s="10">
        <v>1.03</v>
      </c>
      <c r="J170" s="10"/>
      <c r="K170" s="10">
        <v>0.02</v>
      </c>
      <c r="L170" s="10">
        <v>12.7</v>
      </c>
      <c r="M170" s="10">
        <v>3.9</v>
      </c>
      <c r="N170" s="10">
        <v>2.3</v>
      </c>
      <c r="O170" s="10">
        <v>0.5</v>
      </c>
    </row>
    <row r="171" spans="1:17" ht="36">
      <c r="A171" s="54" t="s">
        <v>38</v>
      </c>
      <c r="B171" s="16" t="s">
        <v>31</v>
      </c>
      <c r="C171" s="1">
        <v>35</v>
      </c>
      <c r="D171" s="10">
        <v>2.6599999999999997</v>
      </c>
      <c r="E171" s="10">
        <v>0.2799999999999999</v>
      </c>
      <c r="F171" s="10">
        <v>17.22</v>
      </c>
      <c r="G171" s="12">
        <v>82.25</v>
      </c>
      <c r="H171" s="10">
        <v>0.038500000000000006</v>
      </c>
      <c r="I171" s="11">
        <v>0</v>
      </c>
      <c r="J171" s="11">
        <v>0</v>
      </c>
      <c r="K171" s="10">
        <v>0.385</v>
      </c>
      <c r="L171" s="10">
        <v>7</v>
      </c>
      <c r="M171" s="10">
        <v>22.75</v>
      </c>
      <c r="N171" s="10">
        <v>4.899999999999999</v>
      </c>
      <c r="O171" s="10">
        <v>0.385</v>
      </c>
      <c r="P171">
        <v>0</v>
      </c>
      <c r="Q171" s="74">
        <v>0</v>
      </c>
    </row>
    <row r="172" spans="1:15" ht="36">
      <c r="A172" s="54" t="s">
        <v>37</v>
      </c>
      <c r="B172" s="16" t="s">
        <v>32</v>
      </c>
      <c r="C172" s="1">
        <v>20</v>
      </c>
      <c r="D172" s="10">
        <v>1.32</v>
      </c>
      <c r="E172" s="10">
        <v>0.24</v>
      </c>
      <c r="F172" s="10">
        <v>7.920000000000001</v>
      </c>
      <c r="G172" s="12">
        <v>39.6</v>
      </c>
      <c r="H172" s="10">
        <v>0.034</v>
      </c>
      <c r="I172" s="11">
        <v>0</v>
      </c>
      <c r="J172" s="11">
        <v>0</v>
      </c>
      <c r="K172" s="10">
        <v>0.27999999999999997</v>
      </c>
      <c r="L172" s="10">
        <v>5.800000000000001</v>
      </c>
      <c r="M172" s="10">
        <v>30</v>
      </c>
      <c r="N172" s="10">
        <v>9.4</v>
      </c>
      <c r="O172" s="10">
        <v>0.78</v>
      </c>
    </row>
    <row r="173" spans="1:17" ht="15.75">
      <c r="A173" s="6"/>
      <c r="B173" s="8" t="s">
        <v>15</v>
      </c>
      <c r="C173" s="9">
        <v>598</v>
      </c>
      <c r="D173" s="13">
        <f aca="true" t="shared" si="6" ref="D173:O173">SUM(D167:D172)</f>
        <v>20.2</v>
      </c>
      <c r="E173" s="13">
        <f t="shared" si="6"/>
        <v>19.791</v>
      </c>
      <c r="F173" s="13">
        <f t="shared" si="6"/>
        <v>79.592</v>
      </c>
      <c r="G173" s="13">
        <f t="shared" si="6"/>
        <v>602.0000000000001</v>
      </c>
      <c r="H173" s="13">
        <f t="shared" si="6"/>
        <v>0.23450000000000001</v>
      </c>
      <c r="I173" s="13">
        <f t="shared" si="6"/>
        <v>13.459999999999999</v>
      </c>
      <c r="J173" s="13">
        <f t="shared" si="6"/>
        <v>108.47999999999999</v>
      </c>
      <c r="K173" s="13">
        <f t="shared" si="6"/>
        <v>3.5955</v>
      </c>
      <c r="L173" s="13">
        <f t="shared" si="6"/>
        <v>102.1015</v>
      </c>
      <c r="M173" s="13">
        <f t="shared" si="6"/>
        <v>277.23975</v>
      </c>
      <c r="N173" s="13">
        <f t="shared" si="6"/>
        <v>56.64699999999999</v>
      </c>
      <c r="O173" s="13">
        <f t="shared" si="6"/>
        <v>6.703</v>
      </c>
      <c r="P173" s="160">
        <v>0.25</v>
      </c>
      <c r="Q173" s="75">
        <v>0.25</v>
      </c>
    </row>
    <row r="174" spans="1:15" ht="15.75">
      <c r="A174" s="5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1:17" ht="15.75">
      <c r="A175" s="104"/>
      <c r="B175" s="219" t="s">
        <v>16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Q175" s="75"/>
    </row>
    <row r="176" spans="1:17" ht="36">
      <c r="A176" s="54" t="s">
        <v>138</v>
      </c>
      <c r="B176" s="16" t="s">
        <v>224</v>
      </c>
      <c r="C176" s="17">
        <v>60</v>
      </c>
      <c r="D176" s="39">
        <v>7.26</v>
      </c>
      <c r="E176" s="39">
        <v>4.35</v>
      </c>
      <c r="F176" s="39">
        <v>22.14</v>
      </c>
      <c r="G176" s="39">
        <v>157.25</v>
      </c>
      <c r="H176" s="39">
        <v>0.0545</v>
      </c>
      <c r="I176" s="39">
        <v>0.105</v>
      </c>
      <c r="J176" s="173">
        <v>31.5</v>
      </c>
      <c r="K176" s="39">
        <v>0.555</v>
      </c>
      <c r="L176" s="39">
        <v>159</v>
      </c>
      <c r="M176" s="39">
        <v>119.25</v>
      </c>
      <c r="N176" s="39">
        <v>14.55</v>
      </c>
      <c r="O176" s="39">
        <v>0.6000000000000001</v>
      </c>
      <c r="Q176" s="75"/>
    </row>
    <row r="177" spans="1:17" ht="36">
      <c r="A177" s="54" t="s">
        <v>128</v>
      </c>
      <c r="B177" s="7" t="s">
        <v>124</v>
      </c>
      <c r="C177" s="3" t="s">
        <v>23</v>
      </c>
      <c r="D177" s="41">
        <v>5.1</v>
      </c>
      <c r="E177" s="41">
        <v>7.68</v>
      </c>
      <c r="F177" s="41">
        <v>22.34</v>
      </c>
      <c r="G177" s="41">
        <v>191.35</v>
      </c>
      <c r="H177" s="41">
        <v>0.114</v>
      </c>
      <c r="I177" s="41">
        <v>18.78</v>
      </c>
      <c r="J177" s="41">
        <v>39</v>
      </c>
      <c r="K177" s="41">
        <v>0</v>
      </c>
      <c r="L177" s="41">
        <v>68.94</v>
      </c>
      <c r="M177" s="41">
        <v>172.79</v>
      </c>
      <c r="N177" s="41">
        <v>38.24</v>
      </c>
      <c r="O177" s="41">
        <v>2.68</v>
      </c>
      <c r="Q177" s="75"/>
    </row>
    <row r="178" spans="1:17" ht="15">
      <c r="A178" s="54" t="s">
        <v>76</v>
      </c>
      <c r="B178" s="7" t="s">
        <v>159</v>
      </c>
      <c r="C178" s="2" t="s">
        <v>71</v>
      </c>
      <c r="D178" s="41">
        <v>0.24000000000000002</v>
      </c>
      <c r="E178" s="41">
        <v>0.09000000000000001</v>
      </c>
      <c r="F178" s="41">
        <v>12.42</v>
      </c>
      <c r="G178" s="41">
        <v>54.2</v>
      </c>
      <c r="H178" s="41">
        <v>0.004</v>
      </c>
      <c r="I178" s="41">
        <v>50.03</v>
      </c>
      <c r="J178" s="41">
        <v>0</v>
      </c>
      <c r="K178" s="41">
        <v>0.19</v>
      </c>
      <c r="L178" s="41">
        <v>13.95</v>
      </c>
      <c r="M178" s="41">
        <v>3.65</v>
      </c>
      <c r="N178" s="41">
        <v>2.25</v>
      </c>
      <c r="O178" s="41">
        <v>0.41000000000000003</v>
      </c>
      <c r="Q178" s="75"/>
    </row>
    <row r="179" spans="1:17" ht="15">
      <c r="A179" s="54" t="s">
        <v>160</v>
      </c>
      <c r="B179" s="16" t="s">
        <v>154</v>
      </c>
      <c r="C179" s="18">
        <v>30</v>
      </c>
      <c r="D179" s="39">
        <v>2.22</v>
      </c>
      <c r="E179" s="39">
        <v>2.82</v>
      </c>
      <c r="F179" s="39">
        <v>1.71</v>
      </c>
      <c r="G179" s="39">
        <v>12.9</v>
      </c>
      <c r="H179" s="39">
        <v>0.039</v>
      </c>
      <c r="I179" s="39">
        <v>0</v>
      </c>
      <c r="J179" s="39">
        <v>0</v>
      </c>
      <c r="K179" s="39">
        <v>1.11</v>
      </c>
      <c r="L179" s="39">
        <v>7.8</v>
      </c>
      <c r="M179" s="39">
        <v>25.2</v>
      </c>
      <c r="N179" s="39">
        <v>9</v>
      </c>
      <c r="O179" s="39">
        <v>0.42</v>
      </c>
      <c r="Q179" s="75"/>
    </row>
    <row r="180" spans="1:17" ht="36">
      <c r="A180" s="54" t="s">
        <v>37</v>
      </c>
      <c r="B180" s="16" t="s">
        <v>32</v>
      </c>
      <c r="C180" s="1">
        <v>20</v>
      </c>
      <c r="D180" s="10">
        <v>1.32</v>
      </c>
      <c r="E180" s="10">
        <v>0.24</v>
      </c>
      <c r="F180" s="10">
        <v>7.920000000000001</v>
      </c>
      <c r="G180" s="12">
        <v>39.6</v>
      </c>
      <c r="H180" s="10">
        <v>0.034</v>
      </c>
      <c r="I180" s="11">
        <v>0</v>
      </c>
      <c r="J180" s="11">
        <v>0</v>
      </c>
      <c r="K180" s="10">
        <v>0.27999999999999997</v>
      </c>
      <c r="L180" s="10">
        <v>5.800000000000001</v>
      </c>
      <c r="M180" s="10">
        <v>30</v>
      </c>
      <c r="N180" s="10">
        <v>9.4</v>
      </c>
      <c r="O180" s="10">
        <v>0.78</v>
      </c>
      <c r="P180">
        <v>0</v>
      </c>
      <c r="Q180" s="75">
        <v>0</v>
      </c>
    </row>
    <row r="181" spans="1:17" ht="15.75">
      <c r="A181" s="6"/>
      <c r="B181" s="8" t="s">
        <v>15</v>
      </c>
      <c r="C181" s="9">
        <v>510</v>
      </c>
      <c r="D181" s="13">
        <f>SUM(D176:D180)</f>
        <v>16.14</v>
      </c>
      <c r="E181" s="13">
        <f aca="true" t="shared" si="7" ref="D181:O181">SUM(E176:E180)</f>
        <v>15.18</v>
      </c>
      <c r="F181" s="13">
        <f t="shared" si="7"/>
        <v>66.53</v>
      </c>
      <c r="G181" s="13">
        <f t="shared" si="7"/>
        <v>455.3</v>
      </c>
      <c r="H181" s="13">
        <f t="shared" si="7"/>
        <v>0.24550000000000002</v>
      </c>
      <c r="I181" s="13">
        <f t="shared" si="7"/>
        <v>68.915</v>
      </c>
      <c r="J181" s="13">
        <f t="shared" si="7"/>
        <v>70.5</v>
      </c>
      <c r="K181" s="13">
        <f t="shared" si="7"/>
        <v>2.1350000000000002</v>
      </c>
      <c r="L181" s="13">
        <f t="shared" si="7"/>
        <v>255.49</v>
      </c>
      <c r="M181" s="13">
        <f t="shared" si="7"/>
        <v>350.88999999999993</v>
      </c>
      <c r="N181" s="13">
        <f t="shared" si="7"/>
        <v>73.44000000000001</v>
      </c>
      <c r="O181" s="13">
        <f t="shared" si="7"/>
        <v>4.890000000000001</v>
      </c>
      <c r="P181" s="160">
        <v>0.25</v>
      </c>
      <c r="Q181" s="75">
        <v>0.25</v>
      </c>
    </row>
    <row r="182" spans="1:17" ht="15.75">
      <c r="A182" s="92"/>
      <c r="B182" s="93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6"/>
      <c r="Q182" s="75"/>
    </row>
    <row r="183" spans="1:17" ht="15.75">
      <c r="A183" s="104"/>
      <c r="B183" s="219" t="s">
        <v>17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Q183" s="75"/>
    </row>
    <row r="184" spans="1:17" ht="38.25">
      <c r="A184" s="55" t="s">
        <v>74</v>
      </c>
      <c r="B184" s="97" t="s">
        <v>73</v>
      </c>
      <c r="C184" s="100">
        <v>60</v>
      </c>
      <c r="D184" s="98">
        <v>0.8448</v>
      </c>
      <c r="E184" s="99">
        <v>3.6071999999999997</v>
      </c>
      <c r="F184" s="99">
        <v>4.9559999999999995</v>
      </c>
      <c r="G184" s="98">
        <v>55.68</v>
      </c>
      <c r="H184" s="98">
        <v>0.0102</v>
      </c>
      <c r="I184" s="98">
        <v>3.9899999999999998</v>
      </c>
      <c r="J184" s="98">
        <v>0</v>
      </c>
      <c r="K184" s="98">
        <v>1.6199999999999999</v>
      </c>
      <c r="L184" s="98">
        <v>21.278399999999998</v>
      </c>
      <c r="M184" s="98">
        <v>24.379199999999997</v>
      </c>
      <c r="N184" s="98">
        <v>12.416999999999998</v>
      </c>
      <c r="O184" s="98">
        <v>0.7944</v>
      </c>
      <c r="Q184" s="75"/>
    </row>
    <row r="185" spans="1:17" ht="36">
      <c r="A185" s="54" t="s">
        <v>63</v>
      </c>
      <c r="B185" s="7" t="s">
        <v>62</v>
      </c>
      <c r="C185" s="1">
        <v>90</v>
      </c>
      <c r="D185" s="41">
        <v>11.85</v>
      </c>
      <c r="E185" s="43">
        <v>8.06</v>
      </c>
      <c r="F185" s="43">
        <v>18.526</v>
      </c>
      <c r="G185" s="41">
        <v>198</v>
      </c>
      <c r="H185" s="41">
        <v>0.18000000000000002</v>
      </c>
      <c r="I185" s="41">
        <v>0.81</v>
      </c>
      <c r="J185" s="41">
        <v>12.419999999999998</v>
      </c>
      <c r="K185" s="41">
        <v>61.47000000000001</v>
      </c>
      <c r="L185" s="41">
        <v>51.642</v>
      </c>
      <c r="M185" s="41">
        <v>69.3</v>
      </c>
      <c r="N185" s="41">
        <v>19.98</v>
      </c>
      <c r="O185" s="41">
        <v>3.24</v>
      </c>
      <c r="Q185" s="75"/>
    </row>
    <row r="186" spans="1:17" ht="36">
      <c r="A186" s="54" t="s">
        <v>43</v>
      </c>
      <c r="B186" s="7" t="s">
        <v>42</v>
      </c>
      <c r="C186" s="1" t="s">
        <v>18</v>
      </c>
      <c r="D186" s="41">
        <v>3.13</v>
      </c>
      <c r="E186" s="41">
        <v>8.4315</v>
      </c>
      <c r="F186" s="41">
        <v>20.508999999999997</v>
      </c>
      <c r="G186" s="41">
        <v>170.25</v>
      </c>
      <c r="H186" s="41">
        <v>0.1395</v>
      </c>
      <c r="I186" s="41">
        <v>18.1605</v>
      </c>
      <c r="J186" s="41">
        <v>20</v>
      </c>
      <c r="K186" s="41">
        <v>0.23149999999999998</v>
      </c>
      <c r="L186" s="41">
        <v>38.175000000000004</v>
      </c>
      <c r="M186" s="41">
        <v>88.09499999999998</v>
      </c>
      <c r="N186" s="41">
        <v>27.75</v>
      </c>
      <c r="O186" s="41">
        <v>1.0195</v>
      </c>
      <c r="Q186" s="75"/>
    </row>
    <row r="187" spans="1:17" ht="36.75">
      <c r="A187" s="4" t="s">
        <v>40</v>
      </c>
      <c r="B187" s="16" t="s">
        <v>29</v>
      </c>
      <c r="C187" s="18" t="s">
        <v>70</v>
      </c>
      <c r="D187" s="39">
        <v>0.07</v>
      </c>
      <c r="E187" s="39">
        <v>0.02</v>
      </c>
      <c r="F187" s="39">
        <v>10</v>
      </c>
      <c r="G187" s="39">
        <v>40</v>
      </c>
      <c r="H187" s="39"/>
      <c r="I187" s="39">
        <v>0.03</v>
      </c>
      <c r="J187" s="39"/>
      <c r="K187" s="39"/>
      <c r="L187" s="39">
        <v>10.95</v>
      </c>
      <c r="M187" s="39">
        <v>2.8</v>
      </c>
      <c r="N187" s="39">
        <v>1.4</v>
      </c>
      <c r="O187" s="39">
        <v>0.26</v>
      </c>
      <c r="Q187" s="75"/>
    </row>
    <row r="188" spans="1:17" ht="36">
      <c r="A188" s="54" t="s">
        <v>38</v>
      </c>
      <c r="B188" s="16" t="s">
        <v>31</v>
      </c>
      <c r="C188" s="1">
        <v>35</v>
      </c>
      <c r="D188" s="10">
        <v>2.6599999999999997</v>
      </c>
      <c r="E188" s="10">
        <v>0.27999999999999997</v>
      </c>
      <c r="F188" s="10">
        <v>17.219999999999995</v>
      </c>
      <c r="G188" s="12">
        <v>82.25</v>
      </c>
      <c r="H188" s="10">
        <v>0.0385</v>
      </c>
      <c r="I188" s="11">
        <v>0</v>
      </c>
      <c r="J188" s="11">
        <v>0</v>
      </c>
      <c r="K188" s="10">
        <v>0.385</v>
      </c>
      <c r="L188" s="10">
        <v>7</v>
      </c>
      <c r="M188" s="10">
        <v>22.75</v>
      </c>
      <c r="N188" s="10">
        <v>4.8999999999999995</v>
      </c>
      <c r="O188" s="10">
        <v>0.385</v>
      </c>
      <c r="Q188" s="75"/>
    </row>
    <row r="189" spans="1:17" ht="36">
      <c r="A189" s="54" t="s">
        <v>37</v>
      </c>
      <c r="B189" s="16" t="s">
        <v>32</v>
      </c>
      <c r="C189" s="1">
        <v>25</v>
      </c>
      <c r="D189" s="10">
        <v>1.6500000000000001</v>
      </c>
      <c r="E189" s="10">
        <v>0.3</v>
      </c>
      <c r="F189" s="10">
        <v>9.9</v>
      </c>
      <c r="G189" s="12">
        <v>49.5</v>
      </c>
      <c r="H189" s="10">
        <v>0.0425</v>
      </c>
      <c r="I189" s="11">
        <v>0</v>
      </c>
      <c r="J189" s="11">
        <v>0</v>
      </c>
      <c r="K189" s="10">
        <v>0.35</v>
      </c>
      <c r="L189" s="10">
        <v>7.250000000000001</v>
      </c>
      <c r="M189" s="10">
        <v>37.5</v>
      </c>
      <c r="N189" s="10">
        <v>11.75</v>
      </c>
      <c r="O189" s="10">
        <v>0.9750000000000001</v>
      </c>
      <c r="Q189" s="75"/>
    </row>
    <row r="190" spans="1:17" ht="15.75">
      <c r="A190" s="6"/>
      <c r="B190" s="8" t="s">
        <v>15</v>
      </c>
      <c r="C190" s="9">
        <v>565</v>
      </c>
      <c r="D190" s="13">
        <f>SUM(D184:D189)</f>
        <v>20.2048</v>
      </c>
      <c r="E190" s="13">
        <f aca="true" t="shared" si="8" ref="E190:O190">SUM(E184:E189)</f>
        <v>20.698700000000002</v>
      </c>
      <c r="F190" s="13">
        <f t="shared" si="8"/>
        <v>81.111</v>
      </c>
      <c r="G190" s="13">
        <f t="shared" si="8"/>
        <v>595.6800000000001</v>
      </c>
      <c r="H190" s="13">
        <f t="shared" si="8"/>
        <v>0.4107</v>
      </c>
      <c r="I190" s="13">
        <f t="shared" si="8"/>
        <v>22.9905</v>
      </c>
      <c r="J190" s="13">
        <f t="shared" si="8"/>
        <v>32.42</v>
      </c>
      <c r="K190" s="13">
        <f t="shared" si="8"/>
        <v>64.0565</v>
      </c>
      <c r="L190" s="13">
        <f t="shared" si="8"/>
        <v>136.29540000000003</v>
      </c>
      <c r="M190" s="13">
        <f t="shared" si="8"/>
        <v>244.8242</v>
      </c>
      <c r="N190" s="13">
        <f t="shared" si="8"/>
        <v>78.197</v>
      </c>
      <c r="O190" s="13">
        <f t="shared" si="8"/>
        <v>6.6739</v>
      </c>
      <c r="P190" s="160">
        <v>0.25</v>
      </c>
      <c r="Q190" s="75">
        <v>0.25</v>
      </c>
    </row>
    <row r="191" spans="1:17" ht="15.75">
      <c r="A191" s="92"/>
      <c r="B191" s="93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6"/>
      <c r="Q191" s="75"/>
    </row>
    <row r="192" spans="1:15" ht="15.75">
      <c r="A192" s="104"/>
      <c r="B192" s="219" t="s">
        <v>19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</row>
    <row r="193" spans="1:15" ht="36">
      <c r="A193" s="54" t="s">
        <v>156</v>
      </c>
      <c r="B193" s="97" t="s">
        <v>155</v>
      </c>
      <c r="C193" s="100">
        <v>100</v>
      </c>
      <c r="D193" s="182">
        <v>0.8</v>
      </c>
      <c r="E193" s="183">
        <v>0.2</v>
      </c>
      <c r="F193" s="184">
        <v>7.5</v>
      </c>
      <c r="G193" s="184">
        <v>38</v>
      </c>
      <c r="H193" s="185">
        <v>0.06</v>
      </c>
      <c r="I193" s="171">
        <v>38</v>
      </c>
      <c r="J193" s="172"/>
      <c r="K193" s="171">
        <v>0.2</v>
      </c>
      <c r="L193" s="185">
        <v>35</v>
      </c>
      <c r="M193" s="185">
        <v>17</v>
      </c>
      <c r="N193" s="185">
        <v>11</v>
      </c>
      <c r="O193" s="185">
        <v>0.1</v>
      </c>
    </row>
    <row r="194" spans="1:15" ht="36">
      <c r="A194" s="54" t="s">
        <v>113</v>
      </c>
      <c r="B194" s="7" t="s">
        <v>114</v>
      </c>
      <c r="C194" s="2" t="s">
        <v>105</v>
      </c>
      <c r="D194" s="10">
        <v>7.2838</v>
      </c>
      <c r="E194" s="10">
        <v>11.7904</v>
      </c>
      <c r="F194" s="10">
        <v>8.7376</v>
      </c>
      <c r="G194" s="41">
        <v>133.99</v>
      </c>
      <c r="H194" s="10">
        <v>0.0475</v>
      </c>
      <c r="I194" s="10">
        <v>0.2762</v>
      </c>
      <c r="J194" s="10">
        <v>29.62</v>
      </c>
      <c r="K194" s="10">
        <v>0.4205</v>
      </c>
      <c r="L194" s="10">
        <v>20.726</v>
      </c>
      <c r="M194" s="10">
        <v>80.202</v>
      </c>
      <c r="N194" s="10">
        <v>15.521</v>
      </c>
      <c r="O194" s="10">
        <v>0.6402000000000001</v>
      </c>
    </row>
    <row r="195" spans="1:15" ht="36.75">
      <c r="A195" s="4" t="s">
        <v>44</v>
      </c>
      <c r="B195" s="7" t="s">
        <v>67</v>
      </c>
      <c r="C195" s="3" t="s">
        <v>108</v>
      </c>
      <c r="D195" s="41">
        <v>5.1</v>
      </c>
      <c r="E195" s="41">
        <v>2.847</v>
      </c>
      <c r="F195" s="41">
        <v>31.962</v>
      </c>
      <c r="G195" s="41">
        <v>176.1</v>
      </c>
      <c r="H195" s="41">
        <v>0.056999999999999995</v>
      </c>
      <c r="I195" s="41">
        <v>0</v>
      </c>
      <c r="J195" s="41">
        <v>12</v>
      </c>
      <c r="K195" s="41">
        <v>0.8025000000000001</v>
      </c>
      <c r="L195" s="41">
        <v>11.9115</v>
      </c>
      <c r="M195" s="41">
        <v>38.06775</v>
      </c>
      <c r="N195" s="41">
        <v>8.619</v>
      </c>
      <c r="O195" s="41">
        <v>0.858</v>
      </c>
    </row>
    <row r="196" spans="1:15" ht="15">
      <c r="A196" s="102" t="s">
        <v>76</v>
      </c>
      <c r="B196" s="16" t="s">
        <v>148</v>
      </c>
      <c r="C196" s="18">
        <v>200</v>
      </c>
      <c r="D196" s="39">
        <v>0.34</v>
      </c>
      <c r="E196" s="39">
        <v>0.17</v>
      </c>
      <c r="F196" s="39">
        <v>11.48</v>
      </c>
      <c r="G196" s="39">
        <v>63.6</v>
      </c>
      <c r="H196" s="39">
        <v>0.024</v>
      </c>
      <c r="I196" s="39">
        <v>3.172</v>
      </c>
      <c r="J196" s="39">
        <v>0</v>
      </c>
      <c r="K196" s="39">
        <v>0.13</v>
      </c>
      <c r="L196" s="39">
        <v>16.668000000000003</v>
      </c>
      <c r="M196" s="39">
        <v>7.050000000000001</v>
      </c>
      <c r="N196" s="39">
        <v>7.782</v>
      </c>
      <c r="O196" s="39">
        <v>0.8800000000000001</v>
      </c>
    </row>
    <row r="197" spans="1:15" ht="36">
      <c r="A197" s="54" t="s">
        <v>38</v>
      </c>
      <c r="B197" s="16" t="s">
        <v>31</v>
      </c>
      <c r="C197" s="1">
        <v>20</v>
      </c>
      <c r="D197" s="10">
        <v>1.5199999999999998</v>
      </c>
      <c r="E197" s="10">
        <v>0.15999999999999998</v>
      </c>
      <c r="F197" s="10">
        <v>9.839999999999998</v>
      </c>
      <c r="G197" s="12">
        <v>47</v>
      </c>
      <c r="H197" s="10">
        <v>0.022000000000000002</v>
      </c>
      <c r="I197" s="11">
        <v>0</v>
      </c>
      <c r="J197" s="11">
        <v>0</v>
      </c>
      <c r="K197" s="10">
        <v>0.22</v>
      </c>
      <c r="L197" s="10">
        <v>4</v>
      </c>
      <c r="M197" s="10">
        <v>13</v>
      </c>
      <c r="N197" s="10">
        <v>2.7999999999999994</v>
      </c>
      <c r="O197" s="10">
        <v>0.22</v>
      </c>
    </row>
    <row r="198" spans="1:17" ht="15.75">
      <c r="A198" s="6"/>
      <c r="B198" s="8" t="s">
        <v>15</v>
      </c>
      <c r="C198" s="9">
        <v>573</v>
      </c>
      <c r="D198" s="13">
        <f>SUM(D193:D197)</f>
        <v>15.0438</v>
      </c>
      <c r="E198" s="13">
        <f aca="true" t="shared" si="9" ref="E198:Q198">SUM(E193:E197)</f>
        <v>15.167399999999999</v>
      </c>
      <c r="F198" s="13">
        <f t="shared" si="9"/>
        <v>69.51960000000001</v>
      </c>
      <c r="G198" s="13">
        <f t="shared" si="9"/>
        <v>458.69000000000005</v>
      </c>
      <c r="H198" s="13">
        <f t="shared" si="9"/>
        <v>0.21049999999999996</v>
      </c>
      <c r="I198" s="13">
        <f t="shared" si="9"/>
        <v>41.4482</v>
      </c>
      <c r="J198" s="13">
        <f t="shared" si="9"/>
        <v>41.620000000000005</v>
      </c>
      <c r="K198" s="13">
        <f t="shared" si="9"/>
        <v>1.773</v>
      </c>
      <c r="L198" s="13">
        <f t="shared" si="9"/>
        <v>88.30550000000001</v>
      </c>
      <c r="M198" s="13">
        <f t="shared" si="9"/>
        <v>155.31975</v>
      </c>
      <c r="N198" s="13">
        <f t="shared" si="9"/>
        <v>45.721999999999994</v>
      </c>
      <c r="O198" s="13">
        <f t="shared" si="9"/>
        <v>2.6982000000000004</v>
      </c>
      <c r="P198" s="13">
        <f t="shared" si="9"/>
        <v>0</v>
      </c>
      <c r="Q198" s="13">
        <f t="shared" si="9"/>
        <v>0</v>
      </c>
    </row>
    <row r="199" spans="1:17" ht="15.75">
      <c r="A199" s="78"/>
      <c r="B199" s="79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2"/>
      <c r="Q199" s="75"/>
    </row>
    <row r="200" spans="1:15" ht="15.75">
      <c r="A200" s="104"/>
      <c r="B200" s="219" t="s">
        <v>20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</row>
    <row r="201" spans="1:15" ht="38.25">
      <c r="A201" s="55" t="s">
        <v>162</v>
      </c>
      <c r="B201" s="7" t="s">
        <v>161</v>
      </c>
      <c r="C201" s="2">
        <v>60</v>
      </c>
      <c r="D201" s="41">
        <v>0.7871999999999999</v>
      </c>
      <c r="E201" s="41">
        <v>1.9494</v>
      </c>
      <c r="F201" s="41">
        <v>3.8795999999999995</v>
      </c>
      <c r="G201" s="41">
        <v>36.24</v>
      </c>
      <c r="H201" s="41">
        <v>0.0132</v>
      </c>
      <c r="I201" s="41">
        <v>10.258799999999999</v>
      </c>
      <c r="J201" s="76">
        <v>0</v>
      </c>
      <c r="K201" s="41">
        <v>5.034</v>
      </c>
      <c r="L201" s="41">
        <v>14.9826</v>
      </c>
      <c r="M201" s="41">
        <v>16.984199999999998</v>
      </c>
      <c r="N201" s="41">
        <v>9.054599999999999</v>
      </c>
      <c r="O201" s="41">
        <v>0.2796</v>
      </c>
    </row>
    <row r="202" spans="1:15" ht="38.25">
      <c r="A202" s="55" t="s">
        <v>163</v>
      </c>
      <c r="B202" s="7" t="s">
        <v>164</v>
      </c>
      <c r="C202" s="2" t="s">
        <v>23</v>
      </c>
      <c r="D202" s="41">
        <v>16.03</v>
      </c>
      <c r="E202" s="41">
        <v>18.16</v>
      </c>
      <c r="F202" s="41">
        <v>45.905</v>
      </c>
      <c r="G202" s="41">
        <v>415.89</v>
      </c>
      <c r="H202" s="41">
        <v>0.06916666666666665</v>
      </c>
      <c r="I202" s="41">
        <v>1.795</v>
      </c>
      <c r="J202" s="41">
        <v>0</v>
      </c>
      <c r="K202" s="41">
        <v>4</v>
      </c>
      <c r="L202" s="41">
        <v>18.136666666666667</v>
      </c>
      <c r="M202" s="41">
        <v>242.91833333333332</v>
      </c>
      <c r="N202" s="41">
        <v>51.51833333333333</v>
      </c>
      <c r="O202" s="41">
        <v>3.3916666666666666</v>
      </c>
    </row>
    <row r="203" spans="1:15" ht="36">
      <c r="A203" s="54" t="s">
        <v>40</v>
      </c>
      <c r="B203" s="7" t="s">
        <v>60</v>
      </c>
      <c r="C203" s="2" t="s">
        <v>61</v>
      </c>
      <c r="D203" s="11">
        <v>0.11</v>
      </c>
      <c r="E203" s="11">
        <v>0.06</v>
      </c>
      <c r="F203" s="10">
        <v>10.99</v>
      </c>
      <c r="G203" s="12">
        <v>45.05</v>
      </c>
      <c r="H203" s="11">
        <v>0.003</v>
      </c>
      <c r="I203" s="11">
        <v>1.03</v>
      </c>
      <c r="J203" s="11"/>
      <c r="K203" s="11">
        <v>0.02</v>
      </c>
      <c r="L203" s="10">
        <v>12.7</v>
      </c>
      <c r="M203" s="11">
        <v>3.9</v>
      </c>
      <c r="N203" s="11">
        <v>2.3</v>
      </c>
      <c r="O203" s="10">
        <v>0.5</v>
      </c>
    </row>
    <row r="204" spans="1:15" ht="36">
      <c r="A204" s="54" t="s">
        <v>38</v>
      </c>
      <c r="B204" s="16" t="s">
        <v>31</v>
      </c>
      <c r="C204" s="1">
        <v>25</v>
      </c>
      <c r="D204" s="10">
        <v>1.8999999999999997</v>
      </c>
      <c r="E204" s="10">
        <v>0.19999999999999996</v>
      </c>
      <c r="F204" s="10">
        <v>12.299999999999997</v>
      </c>
      <c r="G204" s="12">
        <v>58.75</v>
      </c>
      <c r="H204" s="10">
        <v>0.027500000000000004</v>
      </c>
      <c r="I204" s="11">
        <v>0</v>
      </c>
      <c r="J204" s="11">
        <v>0</v>
      </c>
      <c r="K204" s="10">
        <v>0.275</v>
      </c>
      <c r="L204" s="10">
        <v>5</v>
      </c>
      <c r="M204" s="10">
        <v>16.25</v>
      </c>
      <c r="N204" s="10">
        <v>3.499999999999999</v>
      </c>
      <c r="O204" s="10">
        <v>0.275</v>
      </c>
    </row>
    <row r="205" spans="1:17" ht="36">
      <c r="A205" s="54" t="s">
        <v>37</v>
      </c>
      <c r="B205" s="16" t="s">
        <v>32</v>
      </c>
      <c r="C205" s="1">
        <v>20</v>
      </c>
      <c r="D205" s="10">
        <v>1.32</v>
      </c>
      <c r="E205" s="10">
        <v>0.24</v>
      </c>
      <c r="F205" s="10">
        <v>7.920000000000001</v>
      </c>
      <c r="G205" s="12">
        <v>39.6</v>
      </c>
      <c r="H205" s="10">
        <v>0.034</v>
      </c>
      <c r="I205" s="11">
        <v>0</v>
      </c>
      <c r="J205" s="11">
        <v>0</v>
      </c>
      <c r="K205" s="10">
        <v>0.27999999999999997</v>
      </c>
      <c r="L205" s="10">
        <v>5.800000000000001</v>
      </c>
      <c r="M205" s="10">
        <v>30</v>
      </c>
      <c r="N205" s="10">
        <v>9.4</v>
      </c>
      <c r="O205" s="10">
        <v>0.78</v>
      </c>
      <c r="P205">
        <v>0</v>
      </c>
      <c r="Q205" s="74">
        <v>0</v>
      </c>
    </row>
    <row r="206" spans="1:17" ht="15.75">
      <c r="A206" s="6"/>
      <c r="B206" s="8" t="s">
        <v>15</v>
      </c>
      <c r="C206" s="9">
        <v>505</v>
      </c>
      <c r="D206" s="13">
        <f>D201+D202+D203+D204+D205</f>
        <v>20.147199999999998</v>
      </c>
      <c r="E206" s="13">
        <f aca="true" t="shared" si="10" ref="E206:O206">E201+E202+E203+E204+E205</f>
        <v>20.609399999999997</v>
      </c>
      <c r="F206" s="13">
        <f t="shared" si="10"/>
        <v>80.9946</v>
      </c>
      <c r="G206" s="13">
        <f t="shared" si="10"/>
        <v>595.5300000000001</v>
      </c>
      <c r="H206" s="13">
        <f t="shared" si="10"/>
        <v>0.14686666666666667</v>
      </c>
      <c r="I206" s="13">
        <f t="shared" si="10"/>
        <v>13.083799999999998</v>
      </c>
      <c r="J206" s="13">
        <f t="shared" si="10"/>
        <v>0</v>
      </c>
      <c r="K206" s="13">
        <f t="shared" si="10"/>
        <v>9.608999999999998</v>
      </c>
      <c r="L206" s="13">
        <f t="shared" si="10"/>
        <v>56.61926666666666</v>
      </c>
      <c r="M206" s="13">
        <f t="shared" si="10"/>
        <v>310.0525333333333</v>
      </c>
      <c r="N206" s="13">
        <f t="shared" si="10"/>
        <v>75.77293333333333</v>
      </c>
      <c r="O206" s="13">
        <f t="shared" si="10"/>
        <v>5.226266666666667</v>
      </c>
      <c r="P206" s="13" t="e">
        <f>P201+P202+#REF!+P203+P205</f>
        <v>#REF!</v>
      </c>
      <c r="Q206" s="13" t="e">
        <f>Q201+Q202+#REF!+Q203+Q205</f>
        <v>#REF!</v>
      </c>
    </row>
    <row r="207" spans="1:17" ht="15.75">
      <c r="A207" s="78"/>
      <c r="B207" s="79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2"/>
      <c r="Q207" s="75"/>
    </row>
    <row r="208" spans="1:17" ht="15.75">
      <c r="A208" s="104"/>
      <c r="B208" s="219" t="s">
        <v>21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Q208" s="75"/>
    </row>
    <row r="209" spans="1:17" ht="39">
      <c r="A209" s="84" t="s">
        <v>36</v>
      </c>
      <c r="B209" s="85" t="s">
        <v>34</v>
      </c>
      <c r="C209" s="25">
        <v>100</v>
      </c>
      <c r="D209" s="25">
        <v>0.4</v>
      </c>
      <c r="E209" s="25">
        <v>0.4</v>
      </c>
      <c r="F209" s="25">
        <v>9.8</v>
      </c>
      <c r="G209" s="25">
        <v>47</v>
      </c>
      <c r="H209" s="25">
        <v>0.03</v>
      </c>
      <c r="I209" s="25">
        <v>10</v>
      </c>
      <c r="J209" s="25"/>
      <c r="K209" s="25">
        <v>0.2</v>
      </c>
      <c r="L209" s="25">
        <v>16</v>
      </c>
      <c r="M209" s="25">
        <v>11</v>
      </c>
      <c r="N209" s="25">
        <v>9</v>
      </c>
      <c r="O209" s="25">
        <v>2.2</v>
      </c>
      <c r="Q209" s="75"/>
    </row>
    <row r="210" spans="1:17" ht="36">
      <c r="A210" s="54" t="s">
        <v>168</v>
      </c>
      <c r="B210" s="7" t="s">
        <v>166</v>
      </c>
      <c r="C210" s="2" t="s">
        <v>80</v>
      </c>
      <c r="D210" s="10">
        <v>9.1052</v>
      </c>
      <c r="E210" s="10">
        <v>10.1</v>
      </c>
      <c r="F210" s="10">
        <v>12.9174</v>
      </c>
      <c r="G210" s="41">
        <v>146.52</v>
      </c>
      <c r="H210" s="10">
        <v>0.0522</v>
      </c>
      <c r="I210" s="10">
        <v>0.5356000000000001</v>
      </c>
      <c r="J210" s="10">
        <v>10.920000000000002</v>
      </c>
      <c r="K210" s="10">
        <v>4.079</v>
      </c>
      <c r="L210" s="10">
        <v>32.804</v>
      </c>
      <c r="M210" s="10">
        <v>120.77000000000001</v>
      </c>
      <c r="N210" s="10">
        <v>19.248</v>
      </c>
      <c r="O210" s="10">
        <v>1.0656</v>
      </c>
      <c r="Q210" s="75"/>
    </row>
    <row r="211" spans="1:17" ht="36">
      <c r="A211" s="54" t="s">
        <v>165</v>
      </c>
      <c r="B211" s="7" t="s">
        <v>167</v>
      </c>
      <c r="C211" s="2">
        <v>150</v>
      </c>
      <c r="D211" s="10">
        <v>4.5795</v>
      </c>
      <c r="E211" s="10">
        <v>5.007000000000001</v>
      </c>
      <c r="F211" s="10">
        <v>20.5215</v>
      </c>
      <c r="G211" s="41">
        <v>145.5</v>
      </c>
      <c r="H211" s="10">
        <v>0.11549999999999999</v>
      </c>
      <c r="I211" s="10">
        <v>0</v>
      </c>
      <c r="J211" s="10">
        <v>0</v>
      </c>
      <c r="K211" s="10">
        <v>0.34349999999999997</v>
      </c>
      <c r="L211" s="10">
        <v>8.444999999999999</v>
      </c>
      <c r="M211" s="10">
        <v>108.86999999999999</v>
      </c>
      <c r="N211" s="10">
        <v>72.03</v>
      </c>
      <c r="O211" s="10">
        <v>2.4225</v>
      </c>
      <c r="Q211" s="75"/>
    </row>
    <row r="212" spans="1:17" ht="36">
      <c r="A212" s="54" t="s">
        <v>40</v>
      </c>
      <c r="B212" s="16" t="s">
        <v>134</v>
      </c>
      <c r="C212" s="18" t="s">
        <v>135</v>
      </c>
      <c r="D212" s="39">
        <v>0.09</v>
      </c>
      <c r="E212" s="39">
        <v>0.02</v>
      </c>
      <c r="F212" s="39">
        <v>11.91</v>
      </c>
      <c r="G212" s="39">
        <v>48.15</v>
      </c>
      <c r="H212" s="39"/>
      <c r="I212" s="39">
        <v>0.03</v>
      </c>
      <c r="J212" s="39"/>
      <c r="K212" s="39"/>
      <c r="L212" s="39">
        <v>11.25</v>
      </c>
      <c r="M212" s="39">
        <v>2.95</v>
      </c>
      <c r="N212" s="39">
        <v>1.7</v>
      </c>
      <c r="O212" s="39">
        <v>0.29</v>
      </c>
      <c r="Q212" s="75"/>
    </row>
    <row r="213" spans="1:17" ht="36">
      <c r="A213" s="54" t="s">
        <v>37</v>
      </c>
      <c r="B213" s="16" t="s">
        <v>32</v>
      </c>
      <c r="C213" s="1">
        <v>30</v>
      </c>
      <c r="D213" s="10">
        <v>1.98</v>
      </c>
      <c r="E213" s="10">
        <v>0.36</v>
      </c>
      <c r="F213" s="10">
        <v>11.88</v>
      </c>
      <c r="G213" s="12">
        <v>59.400000000000006</v>
      </c>
      <c r="H213" s="10">
        <v>0.034</v>
      </c>
      <c r="I213" s="11">
        <v>0</v>
      </c>
      <c r="J213" s="11">
        <v>0</v>
      </c>
      <c r="K213" s="10">
        <v>0.27999999999999997</v>
      </c>
      <c r="L213" s="10">
        <v>5.800000000000001</v>
      </c>
      <c r="M213" s="10">
        <v>30</v>
      </c>
      <c r="N213" s="10">
        <v>9.4</v>
      </c>
      <c r="O213" s="10">
        <v>0.78</v>
      </c>
      <c r="Q213" s="75"/>
    </row>
    <row r="214" spans="1:17" ht="15.75">
      <c r="A214" s="6"/>
      <c r="B214" s="8" t="s">
        <v>15</v>
      </c>
      <c r="C214" s="9">
        <v>580</v>
      </c>
      <c r="D214" s="13">
        <f>SUM(D209:D213)</f>
        <v>16.154700000000002</v>
      </c>
      <c r="E214" s="13">
        <f aca="true" t="shared" si="11" ref="E214:O214">SUM(E209:E213)</f>
        <v>15.887</v>
      </c>
      <c r="F214" s="13">
        <f t="shared" si="11"/>
        <v>67.0289</v>
      </c>
      <c r="G214" s="13">
        <f t="shared" si="11"/>
        <v>446.56999999999994</v>
      </c>
      <c r="H214" s="13">
        <f t="shared" si="11"/>
        <v>0.2317</v>
      </c>
      <c r="I214" s="13">
        <f t="shared" si="11"/>
        <v>10.5656</v>
      </c>
      <c r="J214" s="13">
        <f t="shared" si="11"/>
        <v>10.920000000000002</v>
      </c>
      <c r="K214" s="13">
        <f t="shared" si="11"/>
        <v>4.9025</v>
      </c>
      <c r="L214" s="13">
        <f t="shared" si="11"/>
        <v>74.29899999999999</v>
      </c>
      <c r="M214" s="13">
        <f t="shared" si="11"/>
        <v>273.59</v>
      </c>
      <c r="N214" s="13">
        <f t="shared" si="11"/>
        <v>111.37800000000001</v>
      </c>
      <c r="O214" s="13">
        <f t="shared" si="11"/>
        <v>6.758100000000001</v>
      </c>
      <c r="P214" s="160">
        <v>0.25</v>
      </c>
      <c r="Q214" s="75">
        <v>0.25</v>
      </c>
    </row>
    <row r="215" spans="1:15" ht="15.75">
      <c r="A215" s="147"/>
      <c r="B215" s="159" t="s">
        <v>145</v>
      </c>
      <c r="C215" s="129">
        <f aca="true" t="shared" si="12" ref="C215:O215">C63+C72+C92+C101+C111+C121+C173+C181+C190+C198+C206+C214</f>
        <v>6711</v>
      </c>
      <c r="D215" s="148">
        <f t="shared" si="12"/>
        <v>222.7163</v>
      </c>
      <c r="E215" s="148">
        <f t="shared" si="12"/>
        <v>223.7698</v>
      </c>
      <c r="F215" s="148">
        <f t="shared" si="12"/>
        <v>919.8186999999999</v>
      </c>
      <c r="G215" s="148">
        <f t="shared" si="12"/>
        <v>6591.431884057972</v>
      </c>
      <c r="H215" s="148">
        <f t="shared" si="12"/>
        <v>3.5069898550724634</v>
      </c>
      <c r="I215" s="148">
        <f t="shared" si="12"/>
        <v>279.99805217391304</v>
      </c>
      <c r="J215" s="148">
        <f t="shared" si="12"/>
        <v>508.5191304347826</v>
      </c>
      <c r="K215" s="148">
        <f t="shared" si="12"/>
        <v>124.6930652173913</v>
      </c>
      <c r="L215" s="148">
        <f t="shared" si="12"/>
        <v>1550.7734014492753</v>
      </c>
      <c r="M215" s="148">
        <f t="shared" si="12"/>
        <v>3718.198235507247</v>
      </c>
      <c r="N215" s="148">
        <f t="shared" si="12"/>
        <v>1081.6081420289854</v>
      </c>
      <c r="O215" s="148">
        <f t="shared" si="12"/>
        <v>72.21274057971014</v>
      </c>
    </row>
    <row r="216" spans="1:16" ht="15.75">
      <c r="A216" s="147"/>
      <c r="B216" s="159" t="s">
        <v>146</v>
      </c>
      <c r="C216" s="158">
        <f>C215/12</f>
        <v>559.25</v>
      </c>
      <c r="D216" s="148">
        <f aca="true" t="shared" si="13" ref="D216:O216">D215/12</f>
        <v>18.559691666666666</v>
      </c>
      <c r="E216" s="148">
        <f t="shared" si="13"/>
        <v>18.647483333333334</v>
      </c>
      <c r="F216" s="148">
        <f t="shared" si="13"/>
        <v>76.65155833333333</v>
      </c>
      <c r="G216" s="148">
        <f t="shared" si="13"/>
        <v>549.2859903381643</v>
      </c>
      <c r="H216" s="148">
        <f t="shared" si="13"/>
        <v>0.29224915458937195</v>
      </c>
      <c r="I216" s="148">
        <f t="shared" si="13"/>
        <v>23.333171014492752</v>
      </c>
      <c r="J216" s="148">
        <f t="shared" si="13"/>
        <v>42.37659420289855</v>
      </c>
      <c r="K216" s="148">
        <f t="shared" si="13"/>
        <v>10.39108876811594</v>
      </c>
      <c r="L216" s="148">
        <f t="shared" si="13"/>
        <v>129.23111678743962</v>
      </c>
      <c r="M216" s="148">
        <f t="shared" si="13"/>
        <v>309.8498529589372</v>
      </c>
      <c r="N216" s="148">
        <f t="shared" si="13"/>
        <v>90.13401183574878</v>
      </c>
      <c r="O216" s="148">
        <f t="shared" si="13"/>
        <v>6.017728381642512</v>
      </c>
      <c r="P216" s="160">
        <v>0.25</v>
      </c>
    </row>
    <row r="222" ht="15">
      <c r="Q222" s="75"/>
    </row>
  </sheetData>
  <sheetProtection/>
  <autoFilter ref="A2:A229"/>
  <mergeCells count="24">
    <mergeCell ref="A93:O93"/>
    <mergeCell ref="A2:A53"/>
    <mergeCell ref="B20:K20"/>
    <mergeCell ref="B21:K21"/>
    <mergeCell ref="B22:K22"/>
    <mergeCell ref="B85:O85"/>
    <mergeCell ref="B56:O56"/>
    <mergeCell ref="B166:O166"/>
    <mergeCell ref="B200:O200"/>
    <mergeCell ref="B192:O192"/>
    <mergeCell ref="B183:O183"/>
    <mergeCell ref="B175:O175"/>
    <mergeCell ref="A102:O102"/>
    <mergeCell ref="B115:O115"/>
    <mergeCell ref="B208:O208"/>
    <mergeCell ref="B65:O65"/>
    <mergeCell ref="B2:O3"/>
    <mergeCell ref="B52:O52"/>
    <mergeCell ref="K53:O53"/>
    <mergeCell ref="B55:O55"/>
    <mergeCell ref="B104:O104"/>
    <mergeCell ref="A84:O84"/>
    <mergeCell ref="C94:O94"/>
    <mergeCell ref="B165:O16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9"/>
  <sheetViews>
    <sheetView zoomScalePageLayoutView="0" workbookViewId="0" topLeftCell="A91">
      <selection activeCell="D65" sqref="D65"/>
    </sheetView>
  </sheetViews>
  <sheetFormatPr defaultColWidth="9.140625" defaultRowHeight="15"/>
  <cols>
    <col min="1" max="1" width="28.7109375" style="154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4" hidden="1" customWidth="1"/>
    <col min="18" max="18" width="9.140625" style="73" customWidth="1"/>
  </cols>
  <sheetData>
    <row r="2" spans="1:15" ht="15">
      <c r="A2" s="232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">
      <c r="A3" s="232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8">
      <c r="A4" s="23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8">
      <c r="A5" s="232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8">
      <c r="A6" s="232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8">
      <c r="A7" s="232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8">
      <c r="A8" s="232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ht="18">
      <c r="A9" s="232"/>
      <c r="M9" s="77"/>
      <c r="N9" s="77"/>
      <c r="O9" s="77"/>
    </row>
    <row r="10" spans="1:15" ht="18">
      <c r="A10" s="232"/>
      <c r="M10" s="77"/>
      <c r="N10" s="77"/>
      <c r="O10" s="77"/>
    </row>
    <row r="11" spans="1:15" ht="18">
      <c r="A11" s="232"/>
      <c r="M11" s="77"/>
      <c r="N11" s="77"/>
      <c r="O11" s="77"/>
    </row>
    <row r="12" spans="1:15" ht="18">
      <c r="A12" s="232"/>
      <c r="B12" s="144" t="s">
        <v>130</v>
      </c>
      <c r="C12" s="57"/>
      <c r="D12" s="58"/>
      <c r="E12" s="58"/>
      <c r="H12" s="52"/>
      <c r="I12" s="59" t="s">
        <v>54</v>
      </c>
      <c r="J12" s="59"/>
      <c r="K12" s="59"/>
      <c r="M12" s="77"/>
      <c r="N12" s="77"/>
      <c r="O12" s="77"/>
    </row>
    <row r="13" spans="1:15" ht="18">
      <c r="A13" s="232"/>
      <c r="B13" s="145" t="s">
        <v>131</v>
      </c>
      <c r="C13" s="57"/>
      <c r="D13" s="58"/>
      <c r="E13" s="58"/>
      <c r="H13" s="52"/>
      <c r="I13" s="59" t="s">
        <v>172</v>
      </c>
      <c r="J13" s="59"/>
      <c r="K13" s="59"/>
      <c r="M13" s="77"/>
      <c r="N13" s="77"/>
      <c r="O13" s="77"/>
    </row>
    <row r="14" spans="1:15" ht="18">
      <c r="A14" s="232"/>
      <c r="B14" s="70"/>
      <c r="C14" s="60"/>
      <c r="D14" s="58"/>
      <c r="E14" s="58"/>
      <c r="H14" s="52"/>
      <c r="L14" s="58"/>
      <c r="M14" s="77"/>
      <c r="N14" s="77"/>
      <c r="O14" s="77"/>
    </row>
    <row r="15" spans="1:15" ht="18">
      <c r="A15" s="232"/>
      <c r="B15" s="69" t="s">
        <v>132</v>
      </c>
      <c r="C15" s="57"/>
      <c r="D15" s="58"/>
      <c r="E15" s="58"/>
      <c r="H15" s="52"/>
      <c r="I15" s="61" t="s">
        <v>173</v>
      </c>
      <c r="J15" s="61"/>
      <c r="K15" s="61"/>
      <c r="L15" s="62"/>
      <c r="M15" s="77"/>
      <c r="N15" s="77"/>
      <c r="O15" s="77"/>
    </row>
    <row r="16" spans="1:15" ht="18">
      <c r="A16" s="232"/>
      <c r="B16" s="57"/>
      <c r="C16" s="57"/>
      <c r="D16" s="58"/>
      <c r="E16" s="58"/>
      <c r="F16" s="58"/>
      <c r="G16" s="58"/>
      <c r="H16" s="58"/>
      <c r="I16" s="58"/>
      <c r="J16" s="63"/>
      <c r="K16" s="64"/>
      <c r="L16" s="62"/>
      <c r="M16" s="77"/>
      <c r="N16" s="77"/>
      <c r="O16" s="77"/>
    </row>
    <row r="17" spans="1:15" ht="18">
      <c r="A17" s="232"/>
      <c r="B17" s="65"/>
      <c r="C17" s="56"/>
      <c r="D17" s="58"/>
      <c r="E17" s="58"/>
      <c r="F17" s="58"/>
      <c r="G17" s="58"/>
      <c r="H17" s="52"/>
      <c r="M17" s="77"/>
      <c r="N17" s="77"/>
      <c r="O17" s="77"/>
    </row>
    <row r="18" spans="1:15" ht="18">
      <c r="A18" s="232"/>
      <c r="B18" s="56"/>
      <c r="C18" s="58"/>
      <c r="D18" s="58"/>
      <c r="E18" s="58"/>
      <c r="F18" s="58"/>
      <c r="G18" s="58"/>
      <c r="H18" s="58"/>
      <c r="I18" s="58"/>
      <c r="J18" s="63"/>
      <c r="K18" s="63"/>
      <c r="L18" s="66"/>
      <c r="M18" s="77"/>
      <c r="N18" s="77"/>
      <c r="O18" s="77"/>
    </row>
    <row r="19" spans="1:15" ht="18">
      <c r="A19" s="232"/>
      <c r="B19" s="56"/>
      <c r="C19" s="58"/>
      <c r="D19" s="58"/>
      <c r="E19" s="58"/>
      <c r="F19" s="58"/>
      <c r="G19" s="58"/>
      <c r="H19" s="58"/>
      <c r="I19" s="58"/>
      <c r="J19" s="63"/>
      <c r="K19" s="63"/>
      <c r="L19" s="66"/>
      <c r="M19" s="77"/>
      <c r="N19" s="77"/>
      <c r="O19" s="77"/>
    </row>
    <row r="20" spans="1:15" ht="34.5">
      <c r="A20" s="232"/>
      <c r="B20" s="233" t="s">
        <v>51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77"/>
      <c r="N20" s="77"/>
      <c r="O20" s="77"/>
    </row>
    <row r="21" spans="1:15" ht="18.75">
      <c r="A21" s="232"/>
      <c r="B21" s="236" t="s">
        <v>56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77"/>
      <c r="N21" s="77"/>
      <c r="O21" s="77"/>
    </row>
    <row r="22" spans="1:15" ht="18.75">
      <c r="A22" s="232"/>
      <c r="B22" s="236" t="s">
        <v>55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77"/>
      <c r="N22" s="77"/>
      <c r="O22" s="77"/>
    </row>
    <row r="23" spans="1:15" ht="18.75">
      <c r="A23" s="232"/>
      <c r="B23" s="71"/>
      <c r="C23" s="71"/>
      <c r="D23" s="71"/>
      <c r="E23" s="71"/>
      <c r="F23" s="71"/>
      <c r="G23" s="71"/>
      <c r="H23" s="71"/>
      <c r="I23" s="71"/>
      <c r="J23" s="71"/>
      <c r="K23" s="71"/>
      <c r="M23" s="77"/>
      <c r="N23" s="77"/>
      <c r="O23" s="77"/>
    </row>
    <row r="24" spans="1:15" ht="18">
      <c r="A24" s="232"/>
      <c r="M24" s="77"/>
      <c r="N24" s="77"/>
      <c r="O24" s="77"/>
    </row>
    <row r="25" spans="1:15" ht="18">
      <c r="A25" s="23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8">
      <c r="A26" s="232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8">
      <c r="A27" s="232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8">
      <c r="A28" s="23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8">
      <c r="A29" s="232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8">
      <c r="A30" s="232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18">
      <c r="A31" s="23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18">
      <c r="A32" s="23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8">
      <c r="A33" s="232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8">
      <c r="A34" s="232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8">
      <c r="A35" s="23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8">
      <c r="A36" s="23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8">
      <c r="A37" s="23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8">
      <c r="A38" s="23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8">
      <c r="A39" s="23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8">
      <c r="A40" s="23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ht="18">
      <c r="A41" s="23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18">
      <c r="A42" s="23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ht="18">
      <c r="A43" s="23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8">
      <c r="A44" s="23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8">
      <c r="A45" s="23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8">
      <c r="A46" s="23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8">
      <c r="A47" s="23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ht="18">
      <c r="A48" s="232"/>
      <c r="B48" s="221" t="s">
        <v>50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</row>
    <row r="49" spans="1:15" ht="15">
      <c r="A49" s="232"/>
      <c r="B49" s="235" t="s">
        <v>150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</row>
    <row r="50" ht="15">
      <c r="A50" s="232"/>
    </row>
    <row r="51" spans="1:15" ht="25.5">
      <c r="A51" s="6" t="s">
        <v>25</v>
      </c>
      <c r="B51" s="14" t="s">
        <v>0</v>
      </c>
      <c r="C51" s="14" t="s">
        <v>27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.75">
      <c r="A52" s="101"/>
      <c r="B52" s="220" t="s">
        <v>26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</row>
    <row r="53" spans="1:15" ht="15.75">
      <c r="A53" s="22"/>
      <c r="B53" s="220" t="s">
        <v>14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</row>
    <row r="54" spans="1:15" ht="39">
      <c r="A54" s="84" t="s">
        <v>153</v>
      </c>
      <c r="B54" s="16" t="s">
        <v>151</v>
      </c>
      <c r="C54" s="175">
        <v>100</v>
      </c>
      <c r="D54" s="174">
        <v>1.062</v>
      </c>
      <c r="E54" s="174">
        <v>0.17200000000000001</v>
      </c>
      <c r="F54" s="174">
        <v>8.520000000000001</v>
      </c>
      <c r="G54" s="174">
        <v>39.900000000000006</v>
      </c>
      <c r="H54" s="174">
        <v>0.052000000000000005</v>
      </c>
      <c r="I54" s="174">
        <v>4.375</v>
      </c>
      <c r="J54" s="174">
        <v>0</v>
      </c>
      <c r="K54" s="174">
        <v>0.34500000000000003</v>
      </c>
      <c r="L54" s="174">
        <v>23.992</v>
      </c>
      <c r="M54" s="174">
        <v>44.528</v>
      </c>
      <c r="N54" s="174">
        <v>30.385000000000005</v>
      </c>
      <c r="O54" s="174">
        <v>1.0650000000000002</v>
      </c>
    </row>
    <row r="55" spans="1:15" ht="36.75">
      <c r="A55" s="4" t="s">
        <v>59</v>
      </c>
      <c r="B55" s="7" t="s">
        <v>78</v>
      </c>
      <c r="C55" s="2">
        <v>100</v>
      </c>
      <c r="D55" s="41">
        <v>11.277777777777779</v>
      </c>
      <c r="E55" s="41">
        <v>16.71</v>
      </c>
      <c r="F55" s="41">
        <v>9</v>
      </c>
      <c r="G55" s="41">
        <v>221.73913043478262</v>
      </c>
      <c r="H55" s="41">
        <v>0.15217391304347827</v>
      </c>
      <c r="I55" s="41">
        <v>0.21739130434782608</v>
      </c>
      <c r="J55" s="41">
        <v>3.0434782608695623</v>
      </c>
      <c r="K55" s="41">
        <v>2.5217391304347823</v>
      </c>
      <c r="L55" s="41">
        <v>14.978260869565219</v>
      </c>
      <c r="M55" s="41">
        <v>116.21739130434783</v>
      </c>
      <c r="N55" s="41">
        <v>17.869565217391308</v>
      </c>
      <c r="O55" s="41">
        <v>1.891304347826087</v>
      </c>
    </row>
    <row r="56" spans="1:15" ht="36.75">
      <c r="A56" s="4" t="s">
        <v>44</v>
      </c>
      <c r="B56" s="7" t="s">
        <v>67</v>
      </c>
      <c r="C56" s="2" t="s">
        <v>22</v>
      </c>
      <c r="D56" s="41">
        <v>6.8313999999999995</v>
      </c>
      <c r="E56" s="41">
        <v>4.4328</v>
      </c>
      <c r="F56" s="41">
        <v>38.374</v>
      </c>
      <c r="G56" s="41">
        <v>220.56</v>
      </c>
      <c r="H56" s="41">
        <v>0.0684</v>
      </c>
      <c r="I56" s="41">
        <v>0</v>
      </c>
      <c r="J56" s="41">
        <v>20</v>
      </c>
      <c r="K56" s="41">
        <v>0.9770000000000001</v>
      </c>
      <c r="L56" s="41">
        <v>14.6298</v>
      </c>
      <c r="M56" s="41">
        <v>46.101299999999995</v>
      </c>
      <c r="N56" s="41">
        <v>10.3428</v>
      </c>
      <c r="O56" s="41">
        <v>1.0324</v>
      </c>
    </row>
    <row r="57" spans="1:15" ht="36.75">
      <c r="A57" s="4" t="s">
        <v>137</v>
      </c>
      <c r="B57" s="16" t="s">
        <v>133</v>
      </c>
      <c r="C57" s="18">
        <v>200</v>
      </c>
      <c r="D57" s="39">
        <v>0.662</v>
      </c>
      <c r="E57" s="39">
        <v>0.09000000000000001</v>
      </c>
      <c r="F57" s="39">
        <v>22.03</v>
      </c>
      <c r="G57" s="39">
        <v>92.9</v>
      </c>
      <c r="H57" s="39">
        <v>0.016</v>
      </c>
      <c r="I57" s="39">
        <v>0.726</v>
      </c>
      <c r="J57" s="39">
        <v>0</v>
      </c>
      <c r="K57" s="39">
        <v>0.508</v>
      </c>
      <c r="L57" s="39">
        <v>32.480000000000004</v>
      </c>
      <c r="M57" s="39">
        <v>23.44</v>
      </c>
      <c r="N57" s="39">
        <v>17.46</v>
      </c>
      <c r="O57" s="39">
        <v>0.6980000000000001</v>
      </c>
    </row>
    <row r="58" spans="1:15" ht="36">
      <c r="A58" s="54" t="s">
        <v>38</v>
      </c>
      <c r="B58" s="7" t="s">
        <v>31</v>
      </c>
      <c r="C58" s="1">
        <v>30</v>
      </c>
      <c r="D58" s="10">
        <v>2.28</v>
      </c>
      <c r="E58" s="10">
        <v>0.23999999999999996</v>
      </c>
      <c r="F58" s="10">
        <v>14.759999999999998</v>
      </c>
      <c r="G58" s="12">
        <v>70.5</v>
      </c>
      <c r="H58" s="10">
        <v>0.033</v>
      </c>
      <c r="I58" s="11">
        <v>0</v>
      </c>
      <c r="J58" s="11">
        <v>0</v>
      </c>
      <c r="K58" s="10">
        <v>0.33</v>
      </c>
      <c r="L58" s="10">
        <v>6</v>
      </c>
      <c r="M58" s="10">
        <v>19.5</v>
      </c>
      <c r="N58" s="10">
        <v>4.199999999999999</v>
      </c>
      <c r="O58" s="10">
        <v>0.33</v>
      </c>
    </row>
    <row r="59" spans="1:15" ht="36">
      <c r="A59" s="54" t="s">
        <v>37</v>
      </c>
      <c r="B59" s="7" t="s">
        <v>32</v>
      </c>
      <c r="C59" s="1">
        <v>35</v>
      </c>
      <c r="D59" s="41">
        <v>2.3100000000000005</v>
      </c>
      <c r="E59" s="41">
        <v>0.42</v>
      </c>
      <c r="F59" s="41">
        <v>13.860000000000001</v>
      </c>
      <c r="G59" s="41">
        <v>69.3</v>
      </c>
      <c r="H59" s="41">
        <v>0.059500000000000004</v>
      </c>
      <c r="I59" s="41">
        <v>0</v>
      </c>
      <c r="J59" s="41">
        <v>0</v>
      </c>
      <c r="K59" s="41">
        <v>0.49</v>
      </c>
      <c r="L59" s="41">
        <v>10.150000000000002</v>
      </c>
      <c r="M59" s="41">
        <v>52.5</v>
      </c>
      <c r="N59" s="41">
        <v>16.45</v>
      </c>
      <c r="O59" s="41">
        <v>1.365</v>
      </c>
    </row>
    <row r="60" spans="1:17" ht="15.75">
      <c r="A60" s="21"/>
      <c r="B60" s="19" t="s">
        <v>15</v>
      </c>
      <c r="C60" s="20">
        <v>650</v>
      </c>
      <c r="D60" s="26">
        <f>D55+D56+D58+D59</f>
        <v>22.699177777777777</v>
      </c>
      <c r="E60" s="26">
        <f>E54+E55+E56+E57+E58+E59</f>
        <v>22.0648</v>
      </c>
      <c r="F60" s="26">
        <f>F55+F56+F57+F58+F59</f>
        <v>98.02399999999999</v>
      </c>
      <c r="G60" s="26">
        <f>G55+G56+G57+G58+G59</f>
        <v>674.9991304347826</v>
      </c>
      <c r="H60" s="26">
        <f aca="true" t="shared" si="0" ref="H60:O60">H54+H55+H56+H58+H59</f>
        <v>0.36507391304347825</v>
      </c>
      <c r="I60" s="26">
        <f t="shared" si="0"/>
        <v>4.592391304347826</v>
      </c>
      <c r="J60" s="26">
        <f t="shared" si="0"/>
        <v>23.043478260869563</v>
      </c>
      <c r="K60" s="26">
        <f t="shared" si="0"/>
        <v>4.663739130434783</v>
      </c>
      <c r="L60" s="26">
        <f t="shared" si="0"/>
        <v>69.75006086956523</v>
      </c>
      <c r="M60" s="26">
        <f t="shared" si="0"/>
        <v>278.8466913043478</v>
      </c>
      <c r="N60" s="26">
        <f t="shared" si="0"/>
        <v>79.24736521739132</v>
      </c>
      <c r="O60" s="26">
        <f t="shared" si="0"/>
        <v>5.683704347826088</v>
      </c>
      <c r="P60" s="26">
        <f>P54+P55+P56+P57+P58+P59</f>
        <v>0</v>
      </c>
      <c r="Q60" s="26">
        <f>Q54+Q55+Q56+Q57+Q58+Q59</f>
        <v>0</v>
      </c>
    </row>
    <row r="61" spans="1:15" ht="15.75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5" ht="15.75">
      <c r="A62" s="101"/>
      <c r="B62" s="220" t="s">
        <v>16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</row>
    <row r="63" spans="1:15" ht="36">
      <c r="A63" s="54" t="s">
        <v>65</v>
      </c>
      <c r="B63" s="7" t="s">
        <v>48</v>
      </c>
      <c r="C63" s="3" t="s">
        <v>223</v>
      </c>
      <c r="D63" s="41">
        <v>3.945</v>
      </c>
      <c r="E63" s="41">
        <v>3.99</v>
      </c>
      <c r="F63" s="41">
        <v>0</v>
      </c>
      <c r="G63" s="41">
        <v>51.5</v>
      </c>
      <c r="H63" s="41">
        <v>0.005</v>
      </c>
      <c r="I63" s="41">
        <v>0.105</v>
      </c>
      <c r="J63" s="41">
        <v>31.5</v>
      </c>
      <c r="K63" s="41">
        <v>0.06</v>
      </c>
      <c r="L63" s="41">
        <v>150</v>
      </c>
      <c r="M63" s="41">
        <v>90</v>
      </c>
      <c r="N63" s="41">
        <v>8.25</v>
      </c>
      <c r="O63" s="41">
        <v>0.105</v>
      </c>
    </row>
    <row r="64" spans="1:15" ht="36">
      <c r="A64" s="54" t="s">
        <v>158</v>
      </c>
      <c r="B64" s="7" t="s">
        <v>157</v>
      </c>
      <c r="C64" s="1" t="s">
        <v>24</v>
      </c>
      <c r="D64" s="41">
        <v>10.15</v>
      </c>
      <c r="E64" s="41">
        <v>12.71</v>
      </c>
      <c r="F64" s="41">
        <v>22.89</v>
      </c>
      <c r="G64" s="41">
        <v>221</v>
      </c>
      <c r="H64" s="41">
        <v>0.03</v>
      </c>
      <c r="I64" s="41">
        <v>0.92</v>
      </c>
      <c r="J64" s="86"/>
      <c r="K64" s="41">
        <v>2.61</v>
      </c>
      <c r="L64" s="41">
        <v>21.81</v>
      </c>
      <c r="M64" s="41">
        <v>154.15</v>
      </c>
      <c r="N64" s="41">
        <v>22.03</v>
      </c>
      <c r="O64" s="41">
        <v>3.06</v>
      </c>
    </row>
    <row r="65" spans="1:15" ht="36.75">
      <c r="A65" s="4" t="s">
        <v>129</v>
      </c>
      <c r="B65" s="7" t="s">
        <v>39</v>
      </c>
      <c r="C65" s="2">
        <v>180</v>
      </c>
      <c r="D65" s="41">
        <v>5.51</v>
      </c>
      <c r="E65" s="41">
        <v>4.76</v>
      </c>
      <c r="F65" s="41">
        <v>37.65</v>
      </c>
      <c r="G65" s="41">
        <v>256.76</v>
      </c>
      <c r="H65" s="41">
        <v>0.252</v>
      </c>
      <c r="I65" s="41">
        <v>0</v>
      </c>
      <c r="J65" s="41">
        <v>11.976047904191617</v>
      </c>
      <c r="K65" s="41">
        <v>0.5009341317365269</v>
      </c>
      <c r="L65" s="41">
        <v>28.48</v>
      </c>
      <c r="M65" s="41">
        <v>248.2</v>
      </c>
      <c r="N65" s="41">
        <v>168.624</v>
      </c>
      <c r="O65" s="41">
        <v>5.657988023952097</v>
      </c>
    </row>
    <row r="66" spans="1:15" ht="36">
      <c r="A66" s="54" t="s">
        <v>45</v>
      </c>
      <c r="B66" s="7" t="s">
        <v>35</v>
      </c>
      <c r="C66" s="1" t="s">
        <v>71</v>
      </c>
      <c r="D66" s="41">
        <v>0.13</v>
      </c>
      <c r="E66" s="41">
        <v>0.02</v>
      </c>
      <c r="F66" s="41">
        <v>10.2</v>
      </c>
      <c r="G66" s="41">
        <v>42</v>
      </c>
      <c r="H66" s="41"/>
      <c r="I66" s="41">
        <v>2.83</v>
      </c>
      <c r="J66" s="41"/>
      <c r="K66" s="41">
        <v>0.01</v>
      </c>
      <c r="L66" s="41">
        <v>14.05</v>
      </c>
      <c r="M66" s="41">
        <v>4.4</v>
      </c>
      <c r="N66" s="41">
        <v>2.4</v>
      </c>
      <c r="O66" s="41">
        <v>0.34</v>
      </c>
    </row>
    <row r="67" spans="1:15" ht="36">
      <c r="A67" s="54" t="s">
        <v>38</v>
      </c>
      <c r="B67" s="16" t="s">
        <v>31</v>
      </c>
      <c r="C67" s="1">
        <v>20</v>
      </c>
      <c r="D67" s="10">
        <v>1.5199999999999998</v>
      </c>
      <c r="E67" s="10">
        <v>0.15999999999999998</v>
      </c>
      <c r="F67" s="10">
        <v>9.839999999999998</v>
      </c>
      <c r="G67" s="12">
        <v>47</v>
      </c>
      <c r="H67" s="10">
        <v>0.022000000000000002</v>
      </c>
      <c r="I67" s="11">
        <v>0</v>
      </c>
      <c r="J67" s="11">
        <v>0</v>
      </c>
      <c r="K67" s="10">
        <v>0.22</v>
      </c>
      <c r="L67" s="10">
        <v>4</v>
      </c>
      <c r="M67" s="10">
        <v>13</v>
      </c>
      <c r="N67" s="10">
        <v>2.7999999999999994</v>
      </c>
      <c r="O67" s="10">
        <v>0.22</v>
      </c>
    </row>
    <row r="68" spans="1:15" ht="36">
      <c r="A68" s="54" t="s">
        <v>37</v>
      </c>
      <c r="B68" s="7" t="s">
        <v>32</v>
      </c>
      <c r="C68" s="1">
        <v>35</v>
      </c>
      <c r="D68" s="41">
        <v>2.3100000000000005</v>
      </c>
      <c r="E68" s="41">
        <v>0.42</v>
      </c>
      <c r="F68" s="41">
        <v>13.860000000000001</v>
      </c>
      <c r="G68" s="41">
        <v>69.3</v>
      </c>
      <c r="H68" s="41">
        <v>0.059500000000000004</v>
      </c>
      <c r="I68" s="41">
        <v>0</v>
      </c>
      <c r="J68" s="41">
        <v>0</v>
      </c>
      <c r="K68" s="41">
        <v>0.49</v>
      </c>
      <c r="L68" s="41">
        <v>10.150000000000002</v>
      </c>
      <c r="M68" s="41">
        <v>52.5</v>
      </c>
      <c r="N68" s="41">
        <v>16.45</v>
      </c>
      <c r="O68" s="41">
        <v>1.365</v>
      </c>
    </row>
    <row r="69" spans="1:17" ht="15.75">
      <c r="A69" s="21"/>
      <c r="B69" s="19" t="s">
        <v>15</v>
      </c>
      <c r="C69" s="20">
        <v>550</v>
      </c>
      <c r="D69" s="26">
        <f>SUM(D63:D68)</f>
        <v>23.564999999999998</v>
      </c>
      <c r="E69" s="26">
        <f>SUM(E63:E68)</f>
        <v>22.060000000000002</v>
      </c>
      <c r="F69" s="26">
        <f aca="true" t="shared" si="1" ref="E69:O69">SUM(F63:F68)</f>
        <v>94.44</v>
      </c>
      <c r="G69" s="26">
        <f t="shared" si="1"/>
        <v>687.56</v>
      </c>
      <c r="H69" s="26">
        <f t="shared" si="1"/>
        <v>0.3685</v>
      </c>
      <c r="I69" s="26">
        <f t="shared" si="1"/>
        <v>3.8550000000000004</v>
      </c>
      <c r="J69" s="26">
        <f t="shared" si="1"/>
        <v>43.47604790419162</v>
      </c>
      <c r="K69" s="26">
        <f t="shared" si="1"/>
        <v>3.890934131736527</v>
      </c>
      <c r="L69" s="26">
        <f t="shared" si="1"/>
        <v>228.49</v>
      </c>
      <c r="M69" s="26">
        <f t="shared" si="1"/>
        <v>562.25</v>
      </c>
      <c r="N69" s="26">
        <f t="shared" si="1"/>
        <v>220.554</v>
      </c>
      <c r="O69" s="26">
        <f t="shared" si="1"/>
        <v>10.747988023952097</v>
      </c>
      <c r="P69" s="160">
        <v>0.25</v>
      </c>
      <c r="Q69" s="75">
        <v>0.25</v>
      </c>
    </row>
    <row r="70" spans="1:15" ht="15.7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</row>
    <row r="71" spans="1:15" ht="15.75">
      <c r="A71" s="101"/>
      <c r="B71" s="220" t="s">
        <v>17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</row>
    <row r="72" spans="1:15" ht="36">
      <c r="A72" s="54" t="s">
        <v>125</v>
      </c>
      <c r="B72" s="7" t="s">
        <v>120</v>
      </c>
      <c r="C72" s="18" t="s">
        <v>121</v>
      </c>
      <c r="D72" s="39">
        <v>12.0024</v>
      </c>
      <c r="E72" s="39">
        <v>10.0406</v>
      </c>
      <c r="F72" s="39">
        <v>13.76036</v>
      </c>
      <c r="G72" s="39">
        <v>195.1</v>
      </c>
      <c r="H72" s="39">
        <v>0.10400000000000001</v>
      </c>
      <c r="I72" s="39">
        <v>3.035</v>
      </c>
      <c r="J72" s="39">
        <v>64.92</v>
      </c>
      <c r="K72" s="39">
        <v>1.702</v>
      </c>
      <c r="L72" s="39">
        <v>47.546</v>
      </c>
      <c r="M72" s="39">
        <v>162.008</v>
      </c>
      <c r="N72" s="39">
        <v>24.734</v>
      </c>
      <c r="O72" s="39">
        <v>1.6456</v>
      </c>
    </row>
    <row r="73" spans="1:15" ht="24.75">
      <c r="A73" s="4" t="s">
        <v>58</v>
      </c>
      <c r="B73" s="16" t="s">
        <v>57</v>
      </c>
      <c r="C73" s="18">
        <v>180</v>
      </c>
      <c r="D73" s="39">
        <v>5.445</v>
      </c>
      <c r="E73" s="39">
        <v>11.45</v>
      </c>
      <c r="F73" s="39">
        <v>44.12</v>
      </c>
      <c r="G73" s="39">
        <v>262.64</v>
      </c>
      <c r="H73" s="39">
        <v>0.030600000000000002</v>
      </c>
      <c r="I73" s="39">
        <v>0</v>
      </c>
      <c r="J73" s="39">
        <v>0</v>
      </c>
      <c r="K73" s="39">
        <v>0.3384</v>
      </c>
      <c r="L73" s="39">
        <v>1.638</v>
      </c>
      <c r="M73" s="39">
        <v>73.134</v>
      </c>
      <c r="N73" s="39">
        <v>19.602</v>
      </c>
      <c r="O73" s="39">
        <v>0.6317999999999999</v>
      </c>
    </row>
    <row r="74" spans="1:15" ht="36.75">
      <c r="A74" s="4" t="s">
        <v>40</v>
      </c>
      <c r="B74" s="16" t="s">
        <v>29</v>
      </c>
      <c r="C74" s="18" t="s">
        <v>70</v>
      </c>
      <c r="D74" s="39">
        <v>0.07</v>
      </c>
      <c r="E74" s="39">
        <v>0.02</v>
      </c>
      <c r="F74" s="39">
        <v>10</v>
      </c>
      <c r="G74" s="39">
        <v>40</v>
      </c>
      <c r="H74" s="39"/>
      <c r="I74" s="39">
        <v>0.03</v>
      </c>
      <c r="J74" s="39"/>
      <c r="K74" s="39"/>
      <c r="L74" s="39">
        <v>10.95</v>
      </c>
      <c r="M74" s="39">
        <v>2.8</v>
      </c>
      <c r="N74" s="39">
        <v>1.4</v>
      </c>
      <c r="O74" s="39">
        <v>0.26</v>
      </c>
    </row>
    <row r="75" spans="1:15" ht="36.75">
      <c r="A75" s="4" t="s">
        <v>38</v>
      </c>
      <c r="B75" s="16" t="s">
        <v>31</v>
      </c>
      <c r="C75" s="18">
        <v>30</v>
      </c>
      <c r="D75" s="39">
        <v>2.28</v>
      </c>
      <c r="E75" s="39">
        <v>0.23999999999999996</v>
      </c>
      <c r="F75" s="39">
        <v>14.759999999999998</v>
      </c>
      <c r="G75" s="39">
        <v>70.5</v>
      </c>
      <c r="H75" s="39">
        <v>0.033</v>
      </c>
      <c r="I75" s="39">
        <v>0</v>
      </c>
      <c r="J75" s="39">
        <v>0</v>
      </c>
      <c r="K75" s="39">
        <v>0.33</v>
      </c>
      <c r="L75" s="39">
        <v>6</v>
      </c>
      <c r="M75" s="39">
        <v>19.5</v>
      </c>
      <c r="N75" s="39">
        <v>4.199999999999999</v>
      </c>
      <c r="O75" s="39">
        <v>0.33</v>
      </c>
    </row>
    <row r="76" spans="1:15" ht="36">
      <c r="A76" s="54" t="s">
        <v>37</v>
      </c>
      <c r="B76" s="16" t="s">
        <v>32</v>
      </c>
      <c r="C76" s="17">
        <v>40</v>
      </c>
      <c r="D76" s="39">
        <v>2.64</v>
      </c>
      <c r="E76" s="39">
        <v>0.48</v>
      </c>
      <c r="F76" s="39">
        <v>15.840000000000002</v>
      </c>
      <c r="G76" s="39">
        <v>79.2</v>
      </c>
      <c r="H76" s="39">
        <v>0.068</v>
      </c>
      <c r="I76" s="39">
        <v>0</v>
      </c>
      <c r="J76" s="39">
        <v>0</v>
      </c>
      <c r="K76" s="39">
        <v>0.5599999999999999</v>
      </c>
      <c r="L76" s="39">
        <v>11.600000000000001</v>
      </c>
      <c r="M76" s="39">
        <v>60</v>
      </c>
      <c r="N76" s="39">
        <v>18.8</v>
      </c>
      <c r="O76" s="39">
        <v>1.56</v>
      </c>
    </row>
    <row r="77" spans="1:17" ht="15.75">
      <c r="A77" s="21"/>
      <c r="B77" s="19" t="s">
        <v>15</v>
      </c>
      <c r="C77" s="20">
        <v>560</v>
      </c>
      <c r="D77" s="26">
        <f>SUM(D72:D76)</f>
        <v>22.437400000000004</v>
      </c>
      <c r="E77" s="26">
        <f aca="true" t="shared" si="2" ref="E77:Q77">SUM(E72:E76)</f>
        <v>22.2306</v>
      </c>
      <c r="F77" s="26">
        <f t="shared" si="2"/>
        <v>98.48035999999999</v>
      </c>
      <c r="G77" s="26">
        <f t="shared" si="2"/>
        <v>647.44</v>
      </c>
      <c r="H77" s="26">
        <f t="shared" si="2"/>
        <v>0.2356</v>
      </c>
      <c r="I77" s="26">
        <f t="shared" si="2"/>
        <v>3.065</v>
      </c>
      <c r="J77" s="26">
        <f t="shared" si="2"/>
        <v>64.92</v>
      </c>
      <c r="K77" s="26">
        <f t="shared" si="2"/>
        <v>2.9304</v>
      </c>
      <c r="L77" s="26">
        <f t="shared" si="2"/>
        <v>77.73400000000001</v>
      </c>
      <c r="M77" s="26">
        <f t="shared" si="2"/>
        <v>317.442</v>
      </c>
      <c r="N77" s="26">
        <f t="shared" si="2"/>
        <v>68.73599999999999</v>
      </c>
      <c r="O77" s="26">
        <f t="shared" si="2"/>
        <v>4.4274000000000004</v>
      </c>
      <c r="P77" s="26">
        <f t="shared" si="2"/>
        <v>0</v>
      </c>
      <c r="Q77" s="26">
        <f t="shared" si="2"/>
        <v>0</v>
      </c>
    </row>
    <row r="78" spans="1:15" ht="15.75">
      <c r="A78" s="31"/>
      <c r="B78" s="32"/>
      <c r="C78" s="3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.75">
      <c r="A79" s="101"/>
      <c r="B79" s="45" t="s">
        <v>19</v>
      </c>
      <c r="C79" s="226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8"/>
    </row>
    <row r="80" spans="1:15" ht="39">
      <c r="A80" s="84" t="s">
        <v>170</v>
      </c>
      <c r="B80" s="89" t="s">
        <v>169</v>
      </c>
      <c r="C80" s="90">
        <v>100</v>
      </c>
      <c r="D80" s="91">
        <v>1.312</v>
      </c>
      <c r="E80" s="91">
        <v>3.2490000000000006</v>
      </c>
      <c r="F80" s="91">
        <v>6.466</v>
      </c>
      <c r="G80" s="91">
        <v>60.400000000000006</v>
      </c>
      <c r="H80" s="91">
        <v>0.022000000000000002</v>
      </c>
      <c r="I80" s="91">
        <v>17.098</v>
      </c>
      <c r="J80" s="91">
        <v>0</v>
      </c>
      <c r="K80" s="91">
        <v>8.39</v>
      </c>
      <c r="L80" s="91">
        <v>24.971000000000004</v>
      </c>
      <c r="M80" s="91">
        <v>28.307000000000002</v>
      </c>
      <c r="N80" s="91">
        <v>15.091000000000001</v>
      </c>
      <c r="O80" s="91">
        <v>0.466</v>
      </c>
    </row>
    <row r="81" spans="1:15" ht="36.75">
      <c r="A81" s="4" t="s">
        <v>111</v>
      </c>
      <c r="B81" s="28" t="s">
        <v>112</v>
      </c>
      <c r="C81" s="27" t="s">
        <v>24</v>
      </c>
      <c r="D81" s="39">
        <v>9.15</v>
      </c>
      <c r="E81" s="40">
        <v>5.62</v>
      </c>
      <c r="F81" s="40">
        <v>7.8</v>
      </c>
      <c r="G81" s="39">
        <v>105</v>
      </c>
      <c r="H81" s="39">
        <v>0.05</v>
      </c>
      <c r="I81" s="40">
        <v>3.73</v>
      </c>
      <c r="J81" s="40">
        <v>5.82</v>
      </c>
      <c r="K81" s="40">
        <v>2.52</v>
      </c>
      <c r="L81" s="39">
        <v>39.07</v>
      </c>
      <c r="M81" s="39">
        <v>162.19</v>
      </c>
      <c r="N81" s="39">
        <v>48.53</v>
      </c>
      <c r="O81" s="39">
        <v>0.85</v>
      </c>
    </row>
    <row r="82" spans="1:15" ht="36.75">
      <c r="A82" s="4" t="s">
        <v>43</v>
      </c>
      <c r="B82" s="16" t="s">
        <v>119</v>
      </c>
      <c r="C82" s="18" t="s">
        <v>109</v>
      </c>
      <c r="D82" s="39">
        <v>3.71</v>
      </c>
      <c r="E82" s="40">
        <v>7.95</v>
      </c>
      <c r="F82" s="40">
        <v>24.57</v>
      </c>
      <c r="G82" s="40">
        <v>184.5</v>
      </c>
      <c r="H82" s="39">
        <v>0.16740000000000002</v>
      </c>
      <c r="I82" s="39">
        <v>21.792599999999997</v>
      </c>
      <c r="J82" s="39">
        <v>12</v>
      </c>
      <c r="K82" s="39">
        <v>0.245</v>
      </c>
      <c r="L82" s="39">
        <v>45.09</v>
      </c>
      <c r="M82" s="39">
        <v>104.81</v>
      </c>
      <c r="N82" s="39">
        <v>33.3</v>
      </c>
      <c r="O82" s="39">
        <v>1.16</v>
      </c>
    </row>
    <row r="83" spans="1:15" ht="36">
      <c r="A83" s="54" t="s">
        <v>46</v>
      </c>
      <c r="B83" s="7" t="s">
        <v>33</v>
      </c>
      <c r="C83" s="2">
        <v>200</v>
      </c>
      <c r="D83" s="41">
        <v>0.16000000000000003</v>
      </c>
      <c r="E83" s="41">
        <v>0.16000000000000003</v>
      </c>
      <c r="F83" s="41">
        <v>13.91</v>
      </c>
      <c r="G83" s="41">
        <v>58.74</v>
      </c>
      <c r="H83" s="41">
        <v>0.012</v>
      </c>
      <c r="I83" s="41">
        <v>0.9</v>
      </c>
      <c r="J83" s="41">
        <v>0</v>
      </c>
      <c r="K83" s="41">
        <v>0.08000000000000002</v>
      </c>
      <c r="L83" s="41">
        <v>14.180000000000001</v>
      </c>
      <c r="M83" s="41">
        <v>4.4</v>
      </c>
      <c r="N83" s="41">
        <v>5.140000000000001</v>
      </c>
      <c r="O83" s="41">
        <v>0.952</v>
      </c>
    </row>
    <row r="84" spans="1:15" ht="36">
      <c r="A84" s="54" t="s">
        <v>38</v>
      </c>
      <c r="B84" s="16" t="s">
        <v>31</v>
      </c>
      <c r="C84" s="1">
        <v>30</v>
      </c>
      <c r="D84" s="10">
        <v>2.28</v>
      </c>
      <c r="E84" s="10">
        <v>0.23999999999999996</v>
      </c>
      <c r="F84" s="10">
        <v>14.759999999999998</v>
      </c>
      <c r="G84" s="12">
        <v>70.5</v>
      </c>
      <c r="H84" s="10">
        <v>0.033</v>
      </c>
      <c r="I84" s="11">
        <v>0</v>
      </c>
      <c r="J84" s="11">
        <v>0</v>
      </c>
      <c r="K84" s="10">
        <v>0.33</v>
      </c>
      <c r="L84" s="10">
        <v>6</v>
      </c>
      <c r="M84" s="10">
        <v>19.5</v>
      </c>
      <c r="N84" s="10">
        <v>4.199999999999999</v>
      </c>
      <c r="O84" s="10">
        <v>0.33</v>
      </c>
    </row>
    <row r="85" spans="1:15" ht="36">
      <c r="A85" s="54" t="s">
        <v>37</v>
      </c>
      <c r="B85" s="16" t="s">
        <v>32</v>
      </c>
      <c r="C85" s="17">
        <v>25</v>
      </c>
      <c r="D85" s="39">
        <v>1.6500000000000001</v>
      </c>
      <c r="E85" s="39">
        <v>0.3</v>
      </c>
      <c r="F85" s="39">
        <v>9.9</v>
      </c>
      <c r="G85" s="39">
        <v>49.5</v>
      </c>
      <c r="H85" s="39">
        <v>0.0425</v>
      </c>
      <c r="I85" s="39">
        <v>0</v>
      </c>
      <c r="J85" s="39">
        <v>0</v>
      </c>
      <c r="K85" s="39">
        <v>0.35</v>
      </c>
      <c r="L85" s="39">
        <v>7.250000000000001</v>
      </c>
      <c r="M85" s="39">
        <v>37.5</v>
      </c>
      <c r="N85" s="39">
        <v>11.75</v>
      </c>
      <c r="O85" s="39">
        <v>0.9750000000000001</v>
      </c>
    </row>
    <row r="86" spans="1:17" ht="15.75">
      <c r="A86" s="21"/>
      <c r="B86" s="19" t="s">
        <v>15</v>
      </c>
      <c r="C86" s="20">
        <v>638</v>
      </c>
      <c r="D86" s="26">
        <f>D80+D81+D82+D83+D84+D85</f>
        <v>18.262</v>
      </c>
      <c r="E86" s="26">
        <f aca="true" t="shared" si="3" ref="E86:O86">E80+E81+E82+E83+E84+E85</f>
        <v>17.519</v>
      </c>
      <c r="F86" s="26">
        <f t="shared" si="3"/>
        <v>77.406</v>
      </c>
      <c r="G86" s="26">
        <f t="shared" si="3"/>
        <v>528.64</v>
      </c>
      <c r="H86" s="26">
        <f t="shared" si="3"/>
        <v>0.32689999999999997</v>
      </c>
      <c r="I86" s="26">
        <f t="shared" si="3"/>
        <v>43.520599999999995</v>
      </c>
      <c r="J86" s="26">
        <f t="shared" si="3"/>
        <v>17.82</v>
      </c>
      <c r="K86" s="26">
        <f t="shared" si="3"/>
        <v>11.915</v>
      </c>
      <c r="L86" s="26">
        <f t="shared" si="3"/>
        <v>136.561</v>
      </c>
      <c r="M86" s="26">
        <f t="shared" si="3"/>
        <v>356.707</v>
      </c>
      <c r="N86" s="26">
        <f t="shared" si="3"/>
        <v>118.011</v>
      </c>
      <c r="O86" s="26">
        <f t="shared" si="3"/>
        <v>4.7330000000000005</v>
      </c>
      <c r="P86" s="160">
        <v>0.2</v>
      </c>
      <c r="Q86" s="75">
        <v>0.2</v>
      </c>
    </row>
    <row r="87" spans="1:15" ht="15.75">
      <c r="A87" s="46"/>
      <c r="B87" s="47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5.75">
      <c r="A88" s="101"/>
      <c r="B88" s="220" t="s">
        <v>20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</row>
    <row r="89" spans="1:15" ht="36">
      <c r="A89" s="54" t="s">
        <v>68</v>
      </c>
      <c r="B89" s="85" t="s">
        <v>69</v>
      </c>
      <c r="C89" s="25">
        <v>100</v>
      </c>
      <c r="D89" s="25">
        <v>1.233</v>
      </c>
      <c r="E89" s="25">
        <v>0.094</v>
      </c>
      <c r="F89" s="25">
        <v>11.476</v>
      </c>
      <c r="G89" s="25">
        <v>81.7</v>
      </c>
      <c r="H89" s="25">
        <v>0.056999999999999995</v>
      </c>
      <c r="I89" s="25">
        <v>3.3600000000000003</v>
      </c>
      <c r="J89" s="25">
        <v>0</v>
      </c>
      <c r="K89" s="25">
        <v>13.4</v>
      </c>
      <c r="L89" s="25">
        <v>25.760000000000005</v>
      </c>
      <c r="M89" s="25">
        <v>52.766</v>
      </c>
      <c r="N89" s="25">
        <v>36.047000000000004</v>
      </c>
      <c r="O89" s="25">
        <v>0.664</v>
      </c>
    </row>
    <row r="90" spans="1:15" ht="36.75">
      <c r="A90" s="4" t="s">
        <v>59</v>
      </c>
      <c r="B90" s="7" t="s">
        <v>199</v>
      </c>
      <c r="C90" s="2" t="s">
        <v>178</v>
      </c>
      <c r="D90" s="41">
        <v>12.1686</v>
      </c>
      <c r="E90" s="41">
        <v>14.8209</v>
      </c>
      <c r="F90" s="41">
        <v>8.2154</v>
      </c>
      <c r="G90" s="41">
        <v>214.35</v>
      </c>
      <c r="H90" s="41">
        <v>0.051</v>
      </c>
      <c r="I90" s="41">
        <v>0.7125</v>
      </c>
      <c r="J90" s="41">
        <v>7.199999999999999</v>
      </c>
      <c r="K90" s="41">
        <v>2.6729999999999996</v>
      </c>
      <c r="L90" s="41">
        <v>12.579</v>
      </c>
      <c r="M90" s="41">
        <v>131.742</v>
      </c>
      <c r="N90" s="41">
        <v>26.406000000000002</v>
      </c>
      <c r="O90" s="41">
        <v>2.1534000000000004</v>
      </c>
    </row>
    <row r="91" spans="1:15" ht="36.75">
      <c r="A91" s="4" t="s">
        <v>127</v>
      </c>
      <c r="B91" s="7" t="s">
        <v>126</v>
      </c>
      <c r="C91" s="2" t="s">
        <v>22</v>
      </c>
      <c r="D91" s="41">
        <v>4.33</v>
      </c>
      <c r="E91" s="41">
        <v>6.322</v>
      </c>
      <c r="F91" s="41">
        <v>41.974000000000004</v>
      </c>
      <c r="G91" s="41">
        <v>229.6</v>
      </c>
      <c r="H91" s="41">
        <v>0.5940000000000001</v>
      </c>
      <c r="I91" s="41">
        <v>0</v>
      </c>
      <c r="J91" s="41">
        <v>20</v>
      </c>
      <c r="K91" s="41">
        <v>0.5900000000000001</v>
      </c>
      <c r="L91" s="41">
        <v>112.69200000000001</v>
      </c>
      <c r="M91" s="41">
        <v>254.49000000000004</v>
      </c>
      <c r="N91" s="41">
        <v>74.034</v>
      </c>
      <c r="O91" s="41">
        <v>5.626</v>
      </c>
    </row>
    <row r="92" spans="1:15" ht="36.75">
      <c r="A92" s="4" t="s">
        <v>40</v>
      </c>
      <c r="B92" s="16" t="s">
        <v>134</v>
      </c>
      <c r="C92" s="18" t="s">
        <v>135</v>
      </c>
      <c r="D92" s="39">
        <v>0.09</v>
      </c>
      <c r="E92" s="39">
        <v>0.02</v>
      </c>
      <c r="F92" s="39">
        <v>11.91</v>
      </c>
      <c r="G92" s="39">
        <v>48.15</v>
      </c>
      <c r="H92" s="39"/>
      <c r="I92" s="39">
        <v>0.03</v>
      </c>
      <c r="J92" s="39"/>
      <c r="K92" s="39"/>
      <c r="L92" s="39">
        <v>11.25</v>
      </c>
      <c r="M92" s="39">
        <v>2.95</v>
      </c>
      <c r="N92" s="39">
        <v>1.7</v>
      </c>
      <c r="O92" s="39">
        <v>0.29</v>
      </c>
    </row>
    <row r="93" spans="1:15" ht="36">
      <c r="A93" s="54" t="s">
        <v>38</v>
      </c>
      <c r="B93" s="7" t="s">
        <v>31</v>
      </c>
      <c r="C93" s="1">
        <v>30</v>
      </c>
      <c r="D93" s="10">
        <v>2.28</v>
      </c>
      <c r="E93" s="10">
        <v>0.23999999999999996</v>
      </c>
      <c r="F93" s="10">
        <v>14.759999999999998</v>
      </c>
      <c r="G93" s="12">
        <v>70.5</v>
      </c>
      <c r="H93" s="10">
        <v>0.033</v>
      </c>
      <c r="I93" s="11">
        <v>0</v>
      </c>
      <c r="J93" s="11">
        <v>0</v>
      </c>
      <c r="K93" s="10">
        <v>0.33</v>
      </c>
      <c r="L93" s="10">
        <v>6</v>
      </c>
      <c r="M93" s="10">
        <v>19.5</v>
      </c>
      <c r="N93" s="10">
        <v>4.199999999999999</v>
      </c>
      <c r="O93" s="10">
        <v>0.33</v>
      </c>
    </row>
    <row r="94" spans="1:15" ht="36">
      <c r="A94" s="54" t="s">
        <v>37</v>
      </c>
      <c r="B94" s="7" t="s">
        <v>32</v>
      </c>
      <c r="C94" s="1">
        <v>30</v>
      </c>
      <c r="D94" s="41">
        <v>1.9800000000000002</v>
      </c>
      <c r="E94" s="41">
        <v>0.36</v>
      </c>
      <c r="F94" s="41">
        <v>11.88</v>
      </c>
      <c r="G94" s="41">
        <v>59.4</v>
      </c>
      <c r="H94" s="41">
        <v>0.051000000000000004</v>
      </c>
      <c r="I94" s="41">
        <v>0</v>
      </c>
      <c r="J94" s="41">
        <v>0</v>
      </c>
      <c r="K94" s="41">
        <v>0.42</v>
      </c>
      <c r="L94" s="41">
        <v>8.700000000000001</v>
      </c>
      <c r="M94" s="41">
        <v>45</v>
      </c>
      <c r="N94" s="41">
        <v>14.1</v>
      </c>
      <c r="O94" s="41">
        <v>1.1700000000000002</v>
      </c>
    </row>
    <row r="95" spans="1:17" ht="15.75">
      <c r="A95" s="21"/>
      <c r="B95" s="19" t="s">
        <v>15</v>
      </c>
      <c r="C95" s="20">
        <v>650</v>
      </c>
      <c r="D95" s="26">
        <f>SUM(D89:D94)</f>
        <v>22.0816</v>
      </c>
      <c r="E95" s="26">
        <f aca="true" t="shared" si="4" ref="E95:O95">SUM(E89:E94)</f>
        <v>21.856899999999996</v>
      </c>
      <c r="F95" s="26">
        <f t="shared" si="4"/>
        <v>100.21539999999999</v>
      </c>
      <c r="G95" s="26">
        <f t="shared" si="4"/>
        <v>703.6999999999999</v>
      </c>
      <c r="H95" s="26">
        <f t="shared" si="4"/>
        <v>0.7860000000000001</v>
      </c>
      <c r="I95" s="26">
        <f t="shared" si="4"/>
        <v>4.102500000000001</v>
      </c>
      <c r="J95" s="26">
        <f t="shared" si="4"/>
        <v>27.2</v>
      </c>
      <c r="K95" s="26">
        <f t="shared" si="4"/>
        <v>17.413</v>
      </c>
      <c r="L95" s="26">
        <f t="shared" si="4"/>
        <v>176.981</v>
      </c>
      <c r="M95" s="26">
        <f t="shared" si="4"/>
        <v>506.44800000000004</v>
      </c>
      <c r="N95" s="26">
        <f t="shared" si="4"/>
        <v>156.487</v>
      </c>
      <c r="O95" s="26">
        <f t="shared" si="4"/>
        <v>10.2334</v>
      </c>
      <c r="P95" s="160">
        <v>0.25</v>
      </c>
      <c r="Q95" s="75">
        <v>0.25</v>
      </c>
    </row>
    <row r="98" spans="1:15" ht="15.75">
      <c r="A98" s="101"/>
      <c r="B98" s="220" t="s">
        <v>21</v>
      </c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</row>
    <row r="99" spans="1:15" ht="36.75">
      <c r="A99" s="4" t="s">
        <v>36</v>
      </c>
      <c r="B99" s="16" t="s">
        <v>34</v>
      </c>
      <c r="C99" s="17">
        <v>100</v>
      </c>
      <c r="D99" s="39">
        <v>0.4</v>
      </c>
      <c r="E99" s="39">
        <v>0.4</v>
      </c>
      <c r="F99" s="39">
        <v>9.8</v>
      </c>
      <c r="G99" s="39">
        <v>47</v>
      </c>
      <c r="H99" s="39">
        <v>0.03</v>
      </c>
      <c r="I99" s="39">
        <v>10</v>
      </c>
      <c r="J99" s="39"/>
      <c r="K99" s="39">
        <v>0.2</v>
      </c>
      <c r="L99" s="39">
        <v>16</v>
      </c>
      <c r="M99" s="39">
        <v>11</v>
      </c>
      <c r="N99" s="39">
        <v>9</v>
      </c>
      <c r="O99" s="39">
        <v>2.2</v>
      </c>
    </row>
    <row r="100" spans="1:15" ht="36.75">
      <c r="A100" s="4" t="s">
        <v>65</v>
      </c>
      <c r="B100" s="16" t="s">
        <v>48</v>
      </c>
      <c r="C100" s="17" t="s">
        <v>223</v>
      </c>
      <c r="D100" s="39">
        <v>3.945</v>
      </c>
      <c r="E100" s="39">
        <v>3.99</v>
      </c>
      <c r="F100" s="39">
        <v>0</v>
      </c>
      <c r="G100" s="39">
        <v>51.5</v>
      </c>
      <c r="H100" s="39">
        <v>0.005</v>
      </c>
      <c r="I100" s="39">
        <v>0.105</v>
      </c>
      <c r="J100" s="39">
        <v>31.5</v>
      </c>
      <c r="K100" s="39">
        <v>0.06</v>
      </c>
      <c r="L100" s="39">
        <v>150</v>
      </c>
      <c r="M100" s="39">
        <v>90</v>
      </c>
      <c r="N100" s="39">
        <v>8.25</v>
      </c>
      <c r="O100" s="39">
        <v>0.105</v>
      </c>
    </row>
    <row r="101" spans="1:15" ht="15">
      <c r="A101" s="4" t="s">
        <v>76</v>
      </c>
      <c r="B101" s="16" t="s">
        <v>200</v>
      </c>
      <c r="C101" s="27" t="s">
        <v>81</v>
      </c>
      <c r="D101" s="39">
        <v>15.92</v>
      </c>
      <c r="E101" s="23">
        <v>19.15</v>
      </c>
      <c r="F101" s="23">
        <v>51.298</v>
      </c>
      <c r="G101" s="24">
        <v>479.4</v>
      </c>
      <c r="H101" s="23">
        <v>0.14533333333333331</v>
      </c>
      <c r="I101" s="23">
        <v>11.596</v>
      </c>
      <c r="J101" s="23">
        <v>29.1</v>
      </c>
      <c r="K101" s="25">
        <v>5.0200000000000005</v>
      </c>
      <c r="L101" s="23">
        <v>65.33333333333333</v>
      </c>
      <c r="M101" s="23">
        <v>227.86666666666665</v>
      </c>
      <c r="N101" s="23">
        <v>54.374666666666656</v>
      </c>
      <c r="O101" s="23">
        <v>5.2493333333333325</v>
      </c>
    </row>
    <row r="102" spans="1:15" ht="36.75">
      <c r="A102" s="4" t="s">
        <v>45</v>
      </c>
      <c r="B102" s="16" t="s">
        <v>35</v>
      </c>
      <c r="C102" s="18" t="s">
        <v>71</v>
      </c>
      <c r="D102" s="39">
        <v>0.13</v>
      </c>
      <c r="E102" s="39">
        <v>0.02</v>
      </c>
      <c r="F102" s="39">
        <v>10.2</v>
      </c>
      <c r="G102" s="39">
        <v>42</v>
      </c>
      <c r="H102" s="39"/>
      <c r="I102" s="39">
        <v>2.83</v>
      </c>
      <c r="J102" s="39"/>
      <c r="K102" s="39">
        <v>0.01</v>
      </c>
      <c r="L102" s="39">
        <v>14.05</v>
      </c>
      <c r="M102" s="39">
        <v>4.4</v>
      </c>
      <c r="N102" s="39">
        <v>2.4</v>
      </c>
      <c r="O102" s="39">
        <v>0.34</v>
      </c>
    </row>
    <row r="103" spans="1:15" ht="36.75">
      <c r="A103" s="4" t="s">
        <v>38</v>
      </c>
      <c r="B103" s="28" t="s">
        <v>31</v>
      </c>
      <c r="C103" s="18">
        <v>40</v>
      </c>
      <c r="D103" s="39">
        <v>3.0399999999999996</v>
      </c>
      <c r="E103" s="39">
        <v>0.31999999999999995</v>
      </c>
      <c r="F103" s="39">
        <v>19.679999999999996</v>
      </c>
      <c r="G103" s="39">
        <v>94</v>
      </c>
      <c r="H103" s="39">
        <v>0.044000000000000004</v>
      </c>
      <c r="I103" s="39">
        <v>0</v>
      </c>
      <c r="J103" s="39">
        <v>0</v>
      </c>
      <c r="K103" s="39">
        <v>0.44000000000000006</v>
      </c>
      <c r="L103" s="39">
        <v>8</v>
      </c>
      <c r="M103" s="39">
        <v>26</v>
      </c>
      <c r="N103" s="39">
        <v>5.599999999999999</v>
      </c>
      <c r="O103" s="39">
        <v>0.44000000000000006</v>
      </c>
    </row>
    <row r="104" spans="1:17" ht="15.75">
      <c r="A104" s="21"/>
      <c r="B104" s="29" t="s">
        <v>15</v>
      </c>
      <c r="C104" s="20">
        <v>605</v>
      </c>
      <c r="D104" s="26">
        <f>SUM(D99:D103)</f>
        <v>23.435</v>
      </c>
      <c r="E104" s="26">
        <f aca="true" t="shared" si="5" ref="E104:Q104">SUM(E99:E103)</f>
        <v>23.88</v>
      </c>
      <c r="F104" s="26">
        <f t="shared" si="5"/>
        <v>90.978</v>
      </c>
      <c r="G104" s="26">
        <f t="shared" si="5"/>
        <v>713.9</v>
      </c>
      <c r="H104" s="26">
        <f t="shared" si="5"/>
        <v>0.22433333333333333</v>
      </c>
      <c r="I104" s="26">
        <f t="shared" si="5"/>
        <v>24.531</v>
      </c>
      <c r="J104" s="26">
        <f t="shared" si="5"/>
        <v>60.6</v>
      </c>
      <c r="K104" s="26">
        <f t="shared" si="5"/>
        <v>5.73</v>
      </c>
      <c r="L104" s="26">
        <f t="shared" si="5"/>
        <v>253.38333333333333</v>
      </c>
      <c r="M104" s="26">
        <f t="shared" si="5"/>
        <v>359.26666666666665</v>
      </c>
      <c r="N104" s="26">
        <f t="shared" si="5"/>
        <v>79.62466666666666</v>
      </c>
      <c r="O104" s="26">
        <f t="shared" si="5"/>
        <v>8.334333333333332</v>
      </c>
      <c r="P104" s="26">
        <f t="shared" si="5"/>
        <v>0</v>
      </c>
      <c r="Q104" s="26">
        <f t="shared" si="5"/>
        <v>0</v>
      </c>
    </row>
    <row r="105" spans="1:15" ht="15.75">
      <c r="A105" s="31"/>
      <c r="B105" s="32"/>
      <c r="C105" s="33"/>
      <c r="D105" s="34"/>
      <c r="E105" s="34"/>
      <c r="F105" s="34"/>
      <c r="G105" s="35"/>
      <c r="H105" s="34"/>
      <c r="I105" s="34"/>
      <c r="J105" s="34"/>
      <c r="K105" s="35"/>
      <c r="L105" s="34"/>
      <c r="M105" s="34"/>
      <c r="N105" s="34"/>
      <c r="O105" s="34"/>
    </row>
    <row r="106" spans="1:15" ht="15.75">
      <c r="A106" s="31"/>
      <c r="B106" s="32"/>
      <c r="C106" s="33"/>
      <c r="D106" s="34"/>
      <c r="E106" s="34"/>
      <c r="F106" s="34"/>
      <c r="G106" s="35"/>
      <c r="H106" s="34"/>
      <c r="I106" s="34"/>
      <c r="J106" s="34"/>
      <c r="K106" s="35"/>
      <c r="L106" s="34"/>
      <c r="M106" s="34"/>
      <c r="N106" s="34"/>
      <c r="O106" s="34"/>
    </row>
    <row r="107" spans="1:15" ht="15.75">
      <c r="A107" s="31"/>
      <c r="B107" s="32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.75">
      <c r="A108" s="31"/>
      <c r="B108" s="32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.75">
      <c r="A109" s="31"/>
      <c r="B109" s="32"/>
      <c r="C109" s="33"/>
      <c r="D109" s="34"/>
      <c r="E109" s="34"/>
      <c r="F109" s="34"/>
      <c r="G109" s="35"/>
      <c r="H109" s="34"/>
      <c r="I109" s="34"/>
      <c r="J109" s="34"/>
      <c r="K109" s="35"/>
      <c r="L109" s="34"/>
      <c r="M109" s="34"/>
      <c r="N109" s="34"/>
      <c r="O109" s="34"/>
    </row>
    <row r="111" spans="1:15" ht="25.5">
      <c r="A111" s="6" t="s">
        <v>25</v>
      </c>
      <c r="B111" s="130" t="s">
        <v>0</v>
      </c>
      <c r="C111" s="130" t="s">
        <v>27</v>
      </c>
      <c r="D111" s="131" t="s">
        <v>1</v>
      </c>
      <c r="E111" s="131" t="s">
        <v>2</v>
      </c>
      <c r="F111" s="131" t="s">
        <v>3</v>
      </c>
      <c r="G111" s="131" t="s">
        <v>4</v>
      </c>
      <c r="H111" s="131" t="s">
        <v>5</v>
      </c>
      <c r="I111" s="131" t="s">
        <v>6</v>
      </c>
      <c r="J111" s="131" t="s">
        <v>7</v>
      </c>
      <c r="K111" s="131" t="s">
        <v>8</v>
      </c>
      <c r="L111" s="131" t="s">
        <v>9</v>
      </c>
      <c r="M111" s="131" t="s">
        <v>10</v>
      </c>
      <c r="N111" s="131" t="s">
        <v>11</v>
      </c>
      <c r="O111" s="131" t="s">
        <v>12</v>
      </c>
    </row>
    <row r="112" spans="1:15" ht="15.75">
      <c r="A112" s="5"/>
      <c r="B112" s="237" t="s">
        <v>13</v>
      </c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</row>
    <row r="113" spans="1:17" ht="15.75">
      <c r="A113" s="104"/>
      <c r="B113" s="237" t="s">
        <v>14</v>
      </c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Q113" s="75"/>
    </row>
    <row r="114" spans="1:17" ht="36">
      <c r="A114" s="54" t="s">
        <v>64</v>
      </c>
      <c r="B114" s="132" t="s">
        <v>110</v>
      </c>
      <c r="C114" s="133" t="s">
        <v>28</v>
      </c>
      <c r="D114" s="134">
        <v>9.87</v>
      </c>
      <c r="E114" s="134">
        <v>17.72</v>
      </c>
      <c r="F114" s="134">
        <v>0</v>
      </c>
      <c r="G114" s="135">
        <v>210.4</v>
      </c>
      <c r="H114" s="134">
        <v>0.08000000000000002</v>
      </c>
      <c r="I114" s="134">
        <v>2.7</v>
      </c>
      <c r="J114" s="136">
        <v>107.19999999999997</v>
      </c>
      <c r="K114" s="134">
        <v>2.12</v>
      </c>
      <c r="L114" s="134">
        <v>54.10000000000001</v>
      </c>
      <c r="M114" s="134">
        <v>190.58</v>
      </c>
      <c r="N114" s="134">
        <v>24.92</v>
      </c>
      <c r="O114" s="134">
        <v>2.2</v>
      </c>
      <c r="Q114" s="75"/>
    </row>
    <row r="115" spans="1:17" ht="36.75">
      <c r="A115" s="4" t="s">
        <v>44</v>
      </c>
      <c r="B115" s="132" t="s">
        <v>67</v>
      </c>
      <c r="C115" s="133" t="s">
        <v>187</v>
      </c>
      <c r="D115" s="134">
        <v>7.380000000000001</v>
      </c>
      <c r="E115" s="134">
        <v>5.198</v>
      </c>
      <c r="F115" s="134">
        <v>49.61</v>
      </c>
      <c r="G115" s="137">
        <v>244.40000000000003</v>
      </c>
      <c r="H115" s="134">
        <v>0.074</v>
      </c>
      <c r="I115" s="134">
        <v>0</v>
      </c>
      <c r="J115" s="134">
        <v>12</v>
      </c>
      <c r="K115" s="136">
        <v>1.322</v>
      </c>
      <c r="L115" s="134">
        <v>7.2</v>
      </c>
      <c r="M115" s="134">
        <v>50.46</v>
      </c>
      <c r="N115" s="134">
        <v>28.160000000000004</v>
      </c>
      <c r="O115" s="134">
        <v>1.4800000000000002</v>
      </c>
      <c r="Q115" s="75"/>
    </row>
    <row r="116" spans="1:17" ht="36.75">
      <c r="A116" s="4" t="s">
        <v>40</v>
      </c>
      <c r="B116" s="138" t="s">
        <v>60</v>
      </c>
      <c r="C116" s="139" t="s">
        <v>61</v>
      </c>
      <c r="D116" s="134">
        <v>0.11</v>
      </c>
      <c r="E116" s="134">
        <v>0.06</v>
      </c>
      <c r="F116" s="134">
        <v>10.99</v>
      </c>
      <c r="G116" s="137">
        <v>45.05</v>
      </c>
      <c r="H116" s="134">
        <v>0.003</v>
      </c>
      <c r="I116" s="134">
        <v>1.03</v>
      </c>
      <c r="J116" s="134"/>
      <c r="K116" s="134">
        <v>0.02</v>
      </c>
      <c r="L116" s="134">
        <v>12.7</v>
      </c>
      <c r="M116" s="134">
        <v>3.9</v>
      </c>
      <c r="N116" s="134">
        <v>2.3</v>
      </c>
      <c r="O116" s="134">
        <v>0.5</v>
      </c>
      <c r="Q116" s="75"/>
    </row>
    <row r="117" spans="1:17" ht="36">
      <c r="A117" s="54" t="s">
        <v>38</v>
      </c>
      <c r="B117" s="138" t="s">
        <v>31</v>
      </c>
      <c r="C117" s="140">
        <v>30</v>
      </c>
      <c r="D117" s="134">
        <v>2.28</v>
      </c>
      <c r="E117" s="134">
        <v>0.23999999999999996</v>
      </c>
      <c r="F117" s="134">
        <v>14.759999999999998</v>
      </c>
      <c r="G117" s="137">
        <v>70.5</v>
      </c>
      <c r="H117" s="134">
        <v>0.033</v>
      </c>
      <c r="I117" s="136">
        <v>0</v>
      </c>
      <c r="J117" s="136">
        <v>0</v>
      </c>
      <c r="K117" s="134">
        <v>0.33</v>
      </c>
      <c r="L117" s="134">
        <v>6</v>
      </c>
      <c r="M117" s="134">
        <v>19.5</v>
      </c>
      <c r="N117" s="134">
        <v>4.199999999999999</v>
      </c>
      <c r="O117" s="134">
        <v>0.33</v>
      </c>
      <c r="Q117" s="75"/>
    </row>
    <row r="118" spans="1:17" ht="36">
      <c r="A118" s="54" t="s">
        <v>37</v>
      </c>
      <c r="B118" s="16" t="s">
        <v>32</v>
      </c>
      <c r="C118" s="1">
        <v>40</v>
      </c>
      <c r="D118" s="41">
        <v>2.64</v>
      </c>
      <c r="E118" s="41">
        <v>0.48</v>
      </c>
      <c r="F118" s="41">
        <v>15.840000000000002</v>
      </c>
      <c r="G118" s="41">
        <v>79.2</v>
      </c>
      <c r="H118" s="41">
        <v>0.068</v>
      </c>
      <c r="I118" s="41">
        <v>0</v>
      </c>
      <c r="J118" s="41">
        <v>0</v>
      </c>
      <c r="K118" s="41">
        <v>0.5599999999999999</v>
      </c>
      <c r="L118" s="41">
        <v>11.600000000000001</v>
      </c>
      <c r="M118" s="41">
        <v>60</v>
      </c>
      <c r="N118" s="41">
        <v>18.8</v>
      </c>
      <c r="O118" s="41">
        <v>1.56</v>
      </c>
      <c r="Q118" s="75"/>
    </row>
    <row r="119" spans="1:17" ht="15.75">
      <c r="A119" s="6"/>
      <c r="B119" s="141" t="s">
        <v>15</v>
      </c>
      <c r="C119" s="142">
        <v>573</v>
      </c>
      <c r="D119" s="143">
        <f>SUM(D114:D118)</f>
        <v>22.28</v>
      </c>
      <c r="E119" s="143">
        <f aca="true" t="shared" si="6" ref="E119:O119">SUM(E114:E118)</f>
        <v>23.697999999999997</v>
      </c>
      <c r="F119" s="143">
        <f>SUM(F114:F118)</f>
        <v>91.2</v>
      </c>
      <c r="G119" s="143">
        <f t="shared" si="6"/>
        <v>649.5500000000002</v>
      </c>
      <c r="H119" s="143">
        <f t="shared" si="6"/>
        <v>0.258</v>
      </c>
      <c r="I119" s="143">
        <f t="shared" si="6"/>
        <v>3.7300000000000004</v>
      </c>
      <c r="J119" s="143">
        <f t="shared" si="6"/>
        <v>119.19999999999997</v>
      </c>
      <c r="K119" s="143">
        <f t="shared" si="6"/>
        <v>4.352</v>
      </c>
      <c r="L119" s="143">
        <f t="shared" si="6"/>
        <v>91.60000000000002</v>
      </c>
      <c r="M119" s="143">
        <f t="shared" si="6"/>
        <v>324.44000000000005</v>
      </c>
      <c r="N119" s="143">
        <f t="shared" si="6"/>
        <v>78.38</v>
      </c>
      <c r="O119" s="143">
        <f t="shared" si="6"/>
        <v>6.07</v>
      </c>
      <c r="P119" s="143" t="e">
        <f>#REF!+P114+P115+P116+P117+P118</f>
        <v>#REF!</v>
      </c>
      <c r="Q119" s="143" t="e">
        <f>#REF!+Q114+Q115+Q116+Q117+Q118</f>
        <v>#REF!</v>
      </c>
    </row>
    <row r="120" spans="1:17" ht="15.75">
      <c r="A120" s="78"/>
      <c r="B120" s="79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2"/>
      <c r="Q120" s="75"/>
    </row>
    <row r="121" spans="1:17" ht="15.75">
      <c r="A121" s="104"/>
      <c r="B121" s="219" t="s">
        <v>82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Q121" s="75"/>
    </row>
    <row r="122" spans="1:17" ht="36">
      <c r="A122" s="54" t="s">
        <v>138</v>
      </c>
      <c r="B122" s="7" t="s">
        <v>222</v>
      </c>
      <c r="C122" s="3" t="s">
        <v>28</v>
      </c>
      <c r="D122" s="10">
        <v>2.982</v>
      </c>
      <c r="E122" s="41">
        <v>7.76</v>
      </c>
      <c r="F122" s="10">
        <v>6.251</v>
      </c>
      <c r="G122" s="12">
        <v>83.60000000000001</v>
      </c>
      <c r="H122" s="10">
        <v>0.10500000000000001</v>
      </c>
      <c r="I122" s="11">
        <v>11</v>
      </c>
      <c r="J122" s="11">
        <v>0</v>
      </c>
      <c r="K122" s="10">
        <v>2.408</v>
      </c>
      <c r="L122" s="10">
        <v>21.450000000000003</v>
      </c>
      <c r="M122" s="10">
        <v>59.95</v>
      </c>
      <c r="N122" s="10">
        <v>20.8</v>
      </c>
      <c r="O122" s="10">
        <v>0.684</v>
      </c>
      <c r="Q122" s="75"/>
    </row>
    <row r="123" spans="1:17" ht="36">
      <c r="A123" s="54" t="s">
        <v>128</v>
      </c>
      <c r="B123" s="7" t="s">
        <v>124</v>
      </c>
      <c r="C123" s="3" t="s">
        <v>81</v>
      </c>
      <c r="D123" s="41">
        <v>13.33</v>
      </c>
      <c r="E123" s="41">
        <v>13.275</v>
      </c>
      <c r="F123" s="41">
        <v>43.58</v>
      </c>
      <c r="G123" s="41">
        <v>366.67</v>
      </c>
      <c r="H123" s="41">
        <v>0.024</v>
      </c>
      <c r="I123" s="41">
        <v>18.77</v>
      </c>
      <c r="J123" s="41">
        <v>39</v>
      </c>
      <c r="K123" s="41">
        <v>0</v>
      </c>
      <c r="L123" s="41">
        <v>68.94</v>
      </c>
      <c r="M123" s="41">
        <v>172.79</v>
      </c>
      <c r="N123" s="41">
        <v>38.24</v>
      </c>
      <c r="O123" s="41">
        <v>2.24</v>
      </c>
      <c r="Q123" s="75"/>
    </row>
    <row r="124" spans="1:17" ht="15">
      <c r="A124" s="54" t="s">
        <v>76</v>
      </c>
      <c r="B124" s="7" t="s">
        <v>159</v>
      </c>
      <c r="C124" s="2" t="s">
        <v>71</v>
      </c>
      <c r="D124" s="11">
        <v>0.24000000000000002</v>
      </c>
      <c r="E124" s="11">
        <v>0.09000000000000001</v>
      </c>
      <c r="F124" s="10">
        <v>12.42</v>
      </c>
      <c r="G124" s="12">
        <v>54.2</v>
      </c>
      <c r="H124" s="11">
        <v>0.004</v>
      </c>
      <c r="I124" s="11">
        <v>50.03</v>
      </c>
      <c r="J124" s="11">
        <v>0</v>
      </c>
      <c r="K124" s="11">
        <v>0.19</v>
      </c>
      <c r="L124" s="10">
        <v>13.95</v>
      </c>
      <c r="M124" s="11">
        <v>3.65</v>
      </c>
      <c r="N124" s="11">
        <v>2.25</v>
      </c>
      <c r="O124" s="10">
        <v>0.41000000000000003</v>
      </c>
      <c r="Q124" s="75"/>
    </row>
    <row r="125" spans="1:17" ht="36">
      <c r="A125" s="54" t="s">
        <v>38</v>
      </c>
      <c r="B125" s="7" t="s">
        <v>31</v>
      </c>
      <c r="C125" s="2">
        <v>30</v>
      </c>
      <c r="D125" s="11">
        <v>2.28</v>
      </c>
      <c r="E125" s="11">
        <v>0.23999999999999996</v>
      </c>
      <c r="F125" s="10">
        <v>14.759999999999998</v>
      </c>
      <c r="G125" s="12">
        <v>70.5</v>
      </c>
      <c r="H125" s="11">
        <v>0.033</v>
      </c>
      <c r="I125" s="11">
        <v>0</v>
      </c>
      <c r="J125" s="11">
        <v>0</v>
      </c>
      <c r="K125" s="11">
        <v>0.33</v>
      </c>
      <c r="L125" s="10">
        <v>6</v>
      </c>
      <c r="M125" s="11">
        <v>19.5</v>
      </c>
      <c r="N125" s="11">
        <v>4.199999999999999</v>
      </c>
      <c r="O125" s="10">
        <v>0.33</v>
      </c>
      <c r="Q125" s="75"/>
    </row>
    <row r="126" spans="1:17" ht="36">
      <c r="A126" s="54" t="s">
        <v>37</v>
      </c>
      <c r="B126" s="16" t="s">
        <v>32</v>
      </c>
      <c r="C126" s="1">
        <v>40</v>
      </c>
      <c r="D126" s="10">
        <v>2.64</v>
      </c>
      <c r="E126" s="10">
        <v>0.48</v>
      </c>
      <c r="F126" s="10">
        <v>15.840000000000002</v>
      </c>
      <c r="G126" s="12">
        <v>79.2</v>
      </c>
      <c r="H126" s="10">
        <v>0.068</v>
      </c>
      <c r="I126" s="11">
        <v>0</v>
      </c>
      <c r="J126" s="11">
        <v>0</v>
      </c>
      <c r="K126" s="10">
        <v>0.5599999999999999</v>
      </c>
      <c r="L126" s="10">
        <v>11.600000000000001</v>
      </c>
      <c r="M126" s="10">
        <v>60</v>
      </c>
      <c r="N126" s="10">
        <v>18.8</v>
      </c>
      <c r="O126" s="10">
        <v>1.56</v>
      </c>
      <c r="Q126" s="75"/>
    </row>
    <row r="127" spans="1:17" ht="15.75">
      <c r="A127" s="6"/>
      <c r="B127" s="8" t="s">
        <v>15</v>
      </c>
      <c r="C127" s="9">
        <v>620</v>
      </c>
      <c r="D127" s="13">
        <f>SUM(D122:D126)</f>
        <v>21.472</v>
      </c>
      <c r="E127" s="13">
        <f aca="true" t="shared" si="7" ref="E127:Q127">SUM(E122:E126)</f>
        <v>21.845</v>
      </c>
      <c r="F127" s="13">
        <f t="shared" si="7"/>
        <v>92.851</v>
      </c>
      <c r="G127" s="13">
        <f t="shared" si="7"/>
        <v>654.1700000000001</v>
      </c>
      <c r="H127" s="13">
        <f t="shared" si="7"/>
        <v>0.234</v>
      </c>
      <c r="I127" s="13">
        <f t="shared" si="7"/>
        <v>79.8</v>
      </c>
      <c r="J127" s="13">
        <f t="shared" si="7"/>
        <v>39</v>
      </c>
      <c r="K127" s="13">
        <f t="shared" si="7"/>
        <v>3.488</v>
      </c>
      <c r="L127" s="13">
        <f t="shared" si="7"/>
        <v>121.94</v>
      </c>
      <c r="M127" s="13">
        <f t="shared" si="7"/>
        <v>315.89</v>
      </c>
      <c r="N127" s="13">
        <f t="shared" si="7"/>
        <v>84.29</v>
      </c>
      <c r="O127" s="13">
        <f t="shared" si="7"/>
        <v>5.224</v>
      </c>
      <c r="P127" s="13">
        <f t="shared" si="7"/>
        <v>0</v>
      </c>
      <c r="Q127" s="13">
        <f t="shared" si="7"/>
        <v>0</v>
      </c>
    </row>
    <row r="128" spans="1:17" ht="15.75">
      <c r="A128" s="78"/>
      <c r="B128" s="79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2"/>
      <c r="Q128" s="75"/>
    </row>
    <row r="129" spans="1:17" ht="15.75">
      <c r="A129" s="104"/>
      <c r="B129" s="219" t="s">
        <v>17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Q129" s="75"/>
    </row>
    <row r="130" spans="1:17" ht="38.25">
      <c r="A130" s="55" t="s">
        <v>74</v>
      </c>
      <c r="B130" s="97" t="s">
        <v>73</v>
      </c>
      <c r="C130" s="100">
        <v>100</v>
      </c>
      <c r="D130" s="98">
        <v>0.8448</v>
      </c>
      <c r="E130" s="99">
        <v>3.6071999999999997</v>
      </c>
      <c r="F130" s="99">
        <v>4.9559999999999995</v>
      </c>
      <c r="G130" s="98">
        <v>55.68</v>
      </c>
      <c r="H130" s="98">
        <v>0.0102</v>
      </c>
      <c r="I130" s="98">
        <v>3.9899999999999998</v>
      </c>
      <c r="J130" s="98">
        <v>0</v>
      </c>
      <c r="K130" s="98">
        <v>1.6199999999999999</v>
      </c>
      <c r="L130" s="98">
        <v>21.278399999999998</v>
      </c>
      <c r="M130" s="98">
        <v>24.379199999999997</v>
      </c>
      <c r="N130" s="98">
        <v>12.416999999999998</v>
      </c>
      <c r="O130" s="98">
        <v>0.7944</v>
      </c>
      <c r="Q130" s="75"/>
    </row>
    <row r="131" spans="1:17" ht="36">
      <c r="A131" s="54" t="s">
        <v>63</v>
      </c>
      <c r="B131" s="7" t="s">
        <v>83</v>
      </c>
      <c r="C131" s="3" t="s">
        <v>171</v>
      </c>
      <c r="D131" s="41">
        <v>10.05</v>
      </c>
      <c r="E131" s="43">
        <v>9.4</v>
      </c>
      <c r="F131" s="43">
        <v>16.3098</v>
      </c>
      <c r="G131" s="41">
        <v>202.54</v>
      </c>
      <c r="H131" s="41">
        <v>0.16580000000000003</v>
      </c>
      <c r="I131" s="41">
        <v>1.1942000000000002</v>
      </c>
      <c r="J131" s="41">
        <v>19.36</v>
      </c>
      <c r="K131" s="41">
        <v>54.715600000000016</v>
      </c>
      <c r="L131" s="41">
        <v>50.62600000000001</v>
      </c>
      <c r="M131" s="41">
        <v>68.94800000000001</v>
      </c>
      <c r="N131" s="41">
        <v>21.456000000000003</v>
      </c>
      <c r="O131" s="41">
        <v>3.0058000000000002</v>
      </c>
      <c r="Q131" s="75"/>
    </row>
    <row r="132" spans="1:17" ht="36">
      <c r="A132" s="54" t="s">
        <v>43</v>
      </c>
      <c r="B132" s="7" t="s">
        <v>84</v>
      </c>
      <c r="C132" s="1">
        <v>180</v>
      </c>
      <c r="D132" s="41">
        <v>3.6774</v>
      </c>
      <c r="E132" s="41">
        <v>5.761799999999999</v>
      </c>
      <c r="F132" s="41">
        <v>20.5268</v>
      </c>
      <c r="G132" s="41">
        <v>154.7</v>
      </c>
      <c r="H132" s="41">
        <v>0.1674</v>
      </c>
      <c r="I132" s="41">
        <v>21.792599999999997</v>
      </c>
      <c r="J132" s="41">
        <v>0</v>
      </c>
      <c r="K132" s="41">
        <v>0.2178</v>
      </c>
      <c r="L132" s="41">
        <v>44.37</v>
      </c>
      <c r="M132" s="41">
        <v>103.91399999999999</v>
      </c>
      <c r="N132" s="41">
        <v>33.3</v>
      </c>
      <c r="O132" s="41">
        <v>1.2114</v>
      </c>
      <c r="Q132" s="75"/>
    </row>
    <row r="133" spans="1:17" ht="36.75">
      <c r="A133" s="4" t="s">
        <v>40</v>
      </c>
      <c r="B133" s="16" t="s">
        <v>29</v>
      </c>
      <c r="C133" s="18" t="s">
        <v>70</v>
      </c>
      <c r="D133" s="39">
        <v>0.07</v>
      </c>
      <c r="E133" s="39">
        <v>0.02</v>
      </c>
      <c r="F133" s="39">
        <v>10</v>
      </c>
      <c r="G133" s="39">
        <v>40</v>
      </c>
      <c r="H133" s="39"/>
      <c r="I133" s="39">
        <v>0.03</v>
      </c>
      <c r="J133" s="39"/>
      <c r="K133" s="39"/>
      <c r="L133" s="39">
        <v>10.95</v>
      </c>
      <c r="M133" s="39">
        <v>2.8</v>
      </c>
      <c r="N133" s="39">
        <v>1.4</v>
      </c>
      <c r="O133" s="39">
        <v>0.26</v>
      </c>
      <c r="Q133" s="75"/>
    </row>
    <row r="134" spans="1:17" ht="36">
      <c r="A134" s="54" t="s">
        <v>38</v>
      </c>
      <c r="B134" s="16" t="s">
        <v>31</v>
      </c>
      <c r="C134" s="1">
        <v>20</v>
      </c>
      <c r="D134" s="10">
        <v>1.5199999999999998</v>
      </c>
      <c r="E134" s="10">
        <v>0.15999999999999998</v>
      </c>
      <c r="F134" s="10">
        <v>9.839999999999998</v>
      </c>
      <c r="G134" s="12">
        <v>47</v>
      </c>
      <c r="H134" s="10">
        <v>0.022000000000000002</v>
      </c>
      <c r="I134" s="11">
        <v>0</v>
      </c>
      <c r="J134" s="11">
        <v>0</v>
      </c>
      <c r="K134" s="10">
        <v>0.22</v>
      </c>
      <c r="L134" s="10">
        <v>4</v>
      </c>
      <c r="M134" s="10">
        <v>13</v>
      </c>
      <c r="N134" s="10">
        <v>2.7999999999999994</v>
      </c>
      <c r="O134" s="10">
        <v>0.22</v>
      </c>
      <c r="Q134" s="75"/>
    </row>
    <row r="135" spans="1:17" ht="36">
      <c r="A135" s="54" t="s">
        <v>37</v>
      </c>
      <c r="B135" s="16" t="s">
        <v>32</v>
      </c>
      <c r="C135" s="1">
        <v>30</v>
      </c>
      <c r="D135" s="10">
        <v>1.9800000000000002</v>
      </c>
      <c r="E135" s="10">
        <v>0.36</v>
      </c>
      <c r="F135" s="10">
        <v>11.88</v>
      </c>
      <c r="G135" s="12">
        <v>59.4</v>
      </c>
      <c r="H135" s="10">
        <v>0.051000000000000004</v>
      </c>
      <c r="I135" s="11">
        <v>0</v>
      </c>
      <c r="J135" s="11">
        <v>0</v>
      </c>
      <c r="K135" s="10">
        <v>0.42</v>
      </c>
      <c r="L135" s="10">
        <v>8.700000000000001</v>
      </c>
      <c r="M135" s="10">
        <v>45</v>
      </c>
      <c r="N135" s="10">
        <v>14.1</v>
      </c>
      <c r="O135" s="10">
        <v>1.1700000000000002</v>
      </c>
      <c r="Q135" s="75"/>
    </row>
    <row r="136" spans="1:17" ht="15.75">
      <c r="A136" s="6"/>
      <c r="B136" s="8" t="s">
        <v>15</v>
      </c>
      <c r="C136" s="9">
        <v>640</v>
      </c>
      <c r="D136" s="13">
        <f>SUM(D130:D135)</f>
        <v>18.142200000000003</v>
      </c>
      <c r="E136" s="13">
        <f aca="true" t="shared" si="8" ref="E136:O136">SUM(E130:E135)</f>
        <v>19.308999999999997</v>
      </c>
      <c r="F136" s="13">
        <f t="shared" si="8"/>
        <v>73.51259999999999</v>
      </c>
      <c r="G136" s="13">
        <f t="shared" si="8"/>
        <v>559.3199999999999</v>
      </c>
      <c r="H136" s="13">
        <f t="shared" si="8"/>
        <v>0.41640000000000005</v>
      </c>
      <c r="I136" s="13">
        <f t="shared" si="8"/>
        <v>27.0068</v>
      </c>
      <c r="J136" s="13">
        <f t="shared" si="8"/>
        <v>19.36</v>
      </c>
      <c r="K136" s="13">
        <f t="shared" si="8"/>
        <v>57.19340000000001</v>
      </c>
      <c r="L136" s="13">
        <f t="shared" si="8"/>
        <v>139.9244</v>
      </c>
      <c r="M136" s="13">
        <f t="shared" si="8"/>
        <v>258.0412</v>
      </c>
      <c r="N136" s="13">
        <f t="shared" si="8"/>
        <v>85.473</v>
      </c>
      <c r="O136" s="13">
        <f t="shared" si="8"/>
        <v>6.6616</v>
      </c>
      <c r="P136" s="160">
        <v>0.2</v>
      </c>
      <c r="Q136" s="75">
        <v>0.2</v>
      </c>
    </row>
    <row r="137" spans="1:17" ht="15.75">
      <c r="A137" s="87"/>
      <c r="B137" s="88"/>
      <c r="C137" s="50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160"/>
      <c r="Q137" s="75"/>
    </row>
    <row r="138" spans="1:17" ht="15.75">
      <c r="A138" s="87"/>
      <c r="B138" s="88"/>
      <c r="C138" s="50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160"/>
      <c r="Q138" s="75"/>
    </row>
    <row r="139" spans="1:17" ht="15.75">
      <c r="A139" s="87"/>
      <c r="B139" s="88"/>
      <c r="C139" s="50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160"/>
      <c r="Q139" s="75"/>
    </row>
    <row r="140" spans="1:17" ht="15.75">
      <c r="A140" s="87"/>
      <c r="B140" s="88"/>
      <c r="C140" s="50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Q140" s="75"/>
    </row>
    <row r="141" spans="1:15" ht="15.75">
      <c r="A141" s="104"/>
      <c r="B141" s="219" t="s">
        <v>19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</row>
    <row r="142" spans="1:15" ht="36">
      <c r="A142" s="54" t="s">
        <v>113</v>
      </c>
      <c r="B142" s="7" t="s">
        <v>114</v>
      </c>
      <c r="C142" s="2" t="s">
        <v>105</v>
      </c>
      <c r="D142" s="10">
        <v>7.2838</v>
      </c>
      <c r="E142" s="10">
        <v>11.7904</v>
      </c>
      <c r="F142" s="10">
        <v>8.7376</v>
      </c>
      <c r="G142" s="12">
        <v>123.99</v>
      </c>
      <c r="H142" s="10">
        <v>0.0475</v>
      </c>
      <c r="I142" s="10">
        <v>0.2762</v>
      </c>
      <c r="J142" s="10">
        <v>29.62</v>
      </c>
      <c r="K142" s="10">
        <v>0.4205</v>
      </c>
      <c r="L142" s="10">
        <v>20.726</v>
      </c>
      <c r="M142" s="10">
        <v>80.202</v>
      </c>
      <c r="N142" s="10">
        <v>15.521</v>
      </c>
      <c r="O142" s="10">
        <v>0.6402000000000001</v>
      </c>
    </row>
    <row r="143" spans="1:15" ht="36.75">
      <c r="A143" s="4" t="s">
        <v>44</v>
      </c>
      <c r="B143" s="7" t="s">
        <v>67</v>
      </c>
      <c r="C143" s="3" t="s">
        <v>109</v>
      </c>
      <c r="D143" s="10">
        <v>6.12</v>
      </c>
      <c r="E143" s="10">
        <v>2.98</v>
      </c>
      <c r="F143" s="10">
        <v>38.4</v>
      </c>
      <c r="G143" s="12">
        <v>207.04</v>
      </c>
      <c r="H143" s="10">
        <v>0.06839999999999999</v>
      </c>
      <c r="I143" s="10">
        <v>0</v>
      </c>
      <c r="J143" s="10">
        <v>12</v>
      </c>
      <c r="K143" s="11">
        <v>0.96</v>
      </c>
      <c r="L143" s="10">
        <v>14.15</v>
      </c>
      <c r="M143" s="10">
        <v>45.5</v>
      </c>
      <c r="N143" s="10">
        <v>10.342799999999999</v>
      </c>
      <c r="O143" s="10">
        <v>1.023</v>
      </c>
    </row>
    <row r="144" spans="1:15" ht="15">
      <c r="A144" s="102" t="s">
        <v>76</v>
      </c>
      <c r="B144" s="16" t="s">
        <v>149</v>
      </c>
      <c r="C144" s="18">
        <v>200</v>
      </c>
      <c r="D144" s="39">
        <v>0.34</v>
      </c>
      <c r="E144" s="39">
        <v>0.17</v>
      </c>
      <c r="F144" s="39">
        <v>11.48</v>
      </c>
      <c r="G144" s="39">
        <v>63.6</v>
      </c>
      <c r="H144" s="39">
        <v>0.024</v>
      </c>
      <c r="I144" s="39">
        <v>3.172</v>
      </c>
      <c r="J144" s="39">
        <v>0</v>
      </c>
      <c r="K144" s="39">
        <v>0.13</v>
      </c>
      <c r="L144" s="39">
        <v>16.668000000000003</v>
      </c>
      <c r="M144" s="39">
        <v>7.050000000000001</v>
      </c>
      <c r="N144" s="39">
        <v>7.782</v>
      </c>
      <c r="O144" s="39">
        <v>0.8800000000000001</v>
      </c>
    </row>
    <row r="145" spans="1:15" ht="36">
      <c r="A145" s="54" t="s">
        <v>38</v>
      </c>
      <c r="B145" s="16" t="s">
        <v>31</v>
      </c>
      <c r="C145" s="1">
        <v>35</v>
      </c>
      <c r="D145" s="41">
        <v>2.6599999999999997</v>
      </c>
      <c r="E145" s="41">
        <v>0.27999999999999997</v>
      </c>
      <c r="F145" s="41">
        <v>17.219999999999995</v>
      </c>
      <c r="G145" s="41">
        <v>82.25</v>
      </c>
      <c r="H145" s="41">
        <v>0.0385</v>
      </c>
      <c r="I145" s="41">
        <v>0</v>
      </c>
      <c r="J145" s="41">
        <v>0</v>
      </c>
      <c r="K145" s="41">
        <v>0.385</v>
      </c>
      <c r="L145" s="41">
        <v>7</v>
      </c>
      <c r="M145" s="41">
        <v>22.75</v>
      </c>
      <c r="N145" s="41">
        <v>4.8999999999999995</v>
      </c>
      <c r="O145" s="41">
        <v>0.385</v>
      </c>
    </row>
    <row r="146" spans="1:15" ht="36">
      <c r="A146" s="54" t="s">
        <v>37</v>
      </c>
      <c r="B146" s="16" t="s">
        <v>32</v>
      </c>
      <c r="C146" s="1">
        <v>35</v>
      </c>
      <c r="D146" s="10">
        <v>2.3100000000000005</v>
      </c>
      <c r="E146" s="10">
        <v>0.42</v>
      </c>
      <c r="F146" s="10">
        <v>13.860000000000001</v>
      </c>
      <c r="G146" s="12">
        <v>69.3</v>
      </c>
      <c r="H146" s="10">
        <v>0.059500000000000004</v>
      </c>
      <c r="I146" s="11">
        <v>0</v>
      </c>
      <c r="J146" s="11">
        <v>0</v>
      </c>
      <c r="K146" s="10">
        <v>0.49</v>
      </c>
      <c r="L146" s="10">
        <v>10.150000000000002</v>
      </c>
      <c r="M146" s="10">
        <v>52.5</v>
      </c>
      <c r="N146" s="10">
        <v>16.45</v>
      </c>
      <c r="O146" s="10">
        <v>1.365</v>
      </c>
    </row>
    <row r="147" spans="1:17" ht="15.75">
      <c r="A147" s="6"/>
      <c r="B147" s="8" t="s">
        <v>15</v>
      </c>
      <c r="C147" s="9">
        <v>553</v>
      </c>
      <c r="D147" s="13">
        <f>SUM(D142:D146)</f>
        <v>18.7138</v>
      </c>
      <c r="E147" s="13">
        <f>E142+E143+E143+E144+E145+E146</f>
        <v>18.620400000000004</v>
      </c>
      <c r="F147" s="13">
        <f>F142+F143+F145+F146</f>
        <v>78.21759999999999</v>
      </c>
      <c r="G147" s="13">
        <f aca="true" t="shared" si="9" ref="G147:O147">SUM(G142:G146)</f>
        <v>546.18</v>
      </c>
      <c r="H147" s="13">
        <f t="shared" si="9"/>
        <v>0.2379</v>
      </c>
      <c r="I147" s="13">
        <f t="shared" si="9"/>
        <v>3.4482</v>
      </c>
      <c r="J147" s="13">
        <f t="shared" si="9"/>
        <v>41.620000000000005</v>
      </c>
      <c r="K147" s="13">
        <f t="shared" si="9"/>
        <v>2.3855</v>
      </c>
      <c r="L147" s="13">
        <f t="shared" si="9"/>
        <v>68.694</v>
      </c>
      <c r="M147" s="13">
        <f t="shared" si="9"/>
        <v>208.002</v>
      </c>
      <c r="N147" s="13">
        <f t="shared" si="9"/>
        <v>54.99579999999999</v>
      </c>
      <c r="O147" s="13">
        <f t="shared" si="9"/>
        <v>4.293200000000001</v>
      </c>
      <c r="P147" s="160">
        <v>0.2</v>
      </c>
      <c r="Q147" s="75">
        <v>0.2</v>
      </c>
    </row>
    <row r="149" spans="1:15" ht="15.75">
      <c r="A149" s="104"/>
      <c r="B149" s="219" t="s">
        <v>20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</row>
    <row r="150" spans="1:15" ht="38.25">
      <c r="A150" s="55" t="s">
        <v>162</v>
      </c>
      <c r="B150" s="7" t="s">
        <v>161</v>
      </c>
      <c r="C150" s="2">
        <v>100</v>
      </c>
      <c r="D150" s="41">
        <v>1.312</v>
      </c>
      <c r="E150" s="41">
        <v>3.2490000000000006</v>
      </c>
      <c r="F150" s="41">
        <v>6.466</v>
      </c>
      <c r="G150" s="41">
        <v>60.400000000000006</v>
      </c>
      <c r="H150" s="41">
        <v>0.022000000000000002</v>
      </c>
      <c r="I150" s="41">
        <v>17.098</v>
      </c>
      <c r="J150" s="41">
        <v>0</v>
      </c>
      <c r="K150" s="41">
        <v>8.39</v>
      </c>
      <c r="L150" s="41">
        <v>24.971000000000004</v>
      </c>
      <c r="M150" s="41">
        <v>28.307000000000002</v>
      </c>
      <c r="N150" s="41">
        <v>15.091000000000001</v>
      </c>
      <c r="O150" s="41">
        <v>0.466</v>
      </c>
    </row>
    <row r="151" spans="1:15" ht="38.25">
      <c r="A151" s="55" t="s">
        <v>163</v>
      </c>
      <c r="B151" s="7" t="s">
        <v>164</v>
      </c>
      <c r="C151" s="2" t="s">
        <v>81</v>
      </c>
      <c r="D151" s="41">
        <v>18.971666666666664</v>
      </c>
      <c r="E151" s="41">
        <v>20.36</v>
      </c>
      <c r="F151" s="41">
        <v>54.79</v>
      </c>
      <c r="G151" s="41">
        <v>509.83</v>
      </c>
      <c r="H151" s="41">
        <v>0.07833333333333332</v>
      </c>
      <c r="I151" s="41">
        <v>2.31</v>
      </c>
      <c r="J151" s="41">
        <v>0</v>
      </c>
      <c r="K151" s="41">
        <v>5.25</v>
      </c>
      <c r="L151" s="41">
        <v>22.043333333333333</v>
      </c>
      <c r="M151" s="41">
        <v>285.6966666666666</v>
      </c>
      <c r="N151" s="41">
        <v>63.74666666666666</v>
      </c>
      <c r="O151" s="41">
        <v>4.133333333333333</v>
      </c>
    </row>
    <row r="152" spans="1:15" ht="36">
      <c r="A152" s="54" t="s">
        <v>40</v>
      </c>
      <c r="B152" s="7" t="s">
        <v>60</v>
      </c>
      <c r="C152" s="2" t="s">
        <v>61</v>
      </c>
      <c r="D152" s="11">
        <v>0.11</v>
      </c>
      <c r="E152" s="11">
        <v>0.06</v>
      </c>
      <c r="F152" s="10">
        <v>10.99</v>
      </c>
      <c r="G152" s="12">
        <v>45.05</v>
      </c>
      <c r="H152" s="11">
        <v>0.003</v>
      </c>
      <c r="I152" s="11">
        <v>1.03</v>
      </c>
      <c r="J152" s="11"/>
      <c r="K152" s="11">
        <v>0.02</v>
      </c>
      <c r="L152" s="10">
        <v>12.7</v>
      </c>
      <c r="M152" s="11">
        <v>3.9</v>
      </c>
      <c r="N152" s="11">
        <v>2.3</v>
      </c>
      <c r="O152" s="10">
        <v>0.5</v>
      </c>
    </row>
    <row r="153" spans="1:15" ht="36">
      <c r="A153" s="54" t="s">
        <v>38</v>
      </c>
      <c r="B153" s="16" t="s">
        <v>31</v>
      </c>
      <c r="C153" s="1">
        <v>20</v>
      </c>
      <c r="D153" s="10">
        <v>1.5199999999999998</v>
      </c>
      <c r="E153" s="10">
        <v>0.15999999999999998</v>
      </c>
      <c r="F153" s="10">
        <v>9.839999999999998</v>
      </c>
      <c r="G153" s="12">
        <v>47</v>
      </c>
      <c r="H153" s="10">
        <v>0.022000000000000002</v>
      </c>
      <c r="I153" s="11">
        <v>0</v>
      </c>
      <c r="J153" s="11">
        <v>0</v>
      </c>
      <c r="K153" s="10">
        <v>0.22</v>
      </c>
      <c r="L153" s="10">
        <v>4</v>
      </c>
      <c r="M153" s="10">
        <v>13</v>
      </c>
      <c r="N153" s="10">
        <v>2.7999999999999994</v>
      </c>
      <c r="O153" s="10">
        <v>0.22</v>
      </c>
    </row>
    <row r="154" spans="1:15" ht="36">
      <c r="A154" s="54" t="s">
        <v>37</v>
      </c>
      <c r="B154" s="16" t="s">
        <v>32</v>
      </c>
      <c r="C154" s="17">
        <v>25</v>
      </c>
      <c r="D154" s="39">
        <v>1.6500000000000001</v>
      </c>
      <c r="E154" s="39">
        <v>0.3</v>
      </c>
      <c r="F154" s="39">
        <v>9.9</v>
      </c>
      <c r="G154" s="39">
        <v>49.5</v>
      </c>
      <c r="H154" s="39">
        <v>0.0425</v>
      </c>
      <c r="I154" s="39">
        <v>0</v>
      </c>
      <c r="J154" s="39">
        <v>0</v>
      </c>
      <c r="K154" s="39">
        <v>0.35</v>
      </c>
      <c r="L154" s="39">
        <v>7.250000000000001</v>
      </c>
      <c r="M154" s="39">
        <v>37.5</v>
      </c>
      <c r="N154" s="39">
        <v>11.75</v>
      </c>
      <c r="O154" s="39">
        <v>0.9750000000000001</v>
      </c>
    </row>
    <row r="155" spans="1:17" ht="15.75">
      <c r="A155" s="6"/>
      <c r="B155" s="8" t="s">
        <v>15</v>
      </c>
      <c r="C155" s="9">
        <v>595</v>
      </c>
      <c r="D155" s="13">
        <f>D150+D151+D152+D153+D154</f>
        <v>23.563666666666663</v>
      </c>
      <c r="E155" s="13">
        <f aca="true" t="shared" si="10" ref="E155:O155">E150+E151+E152+E153+E154</f>
        <v>24.129</v>
      </c>
      <c r="F155" s="13">
        <f t="shared" si="10"/>
        <v>91.986</v>
      </c>
      <c r="G155" s="13">
        <f t="shared" si="10"/>
        <v>711.78</v>
      </c>
      <c r="H155" s="13">
        <f t="shared" si="10"/>
        <v>0.16783333333333333</v>
      </c>
      <c r="I155" s="13">
        <f t="shared" si="10"/>
        <v>20.438</v>
      </c>
      <c r="J155" s="13">
        <f t="shared" si="10"/>
        <v>0</v>
      </c>
      <c r="K155" s="13">
        <f t="shared" si="10"/>
        <v>14.23</v>
      </c>
      <c r="L155" s="13">
        <f t="shared" si="10"/>
        <v>70.96433333333334</v>
      </c>
      <c r="M155" s="13">
        <f t="shared" si="10"/>
        <v>368.4036666666666</v>
      </c>
      <c r="N155" s="13">
        <f t="shared" si="10"/>
        <v>95.68766666666666</v>
      </c>
      <c r="O155" s="13">
        <f t="shared" si="10"/>
        <v>6.2943333333333324</v>
      </c>
      <c r="P155" s="160">
        <v>0.25</v>
      </c>
      <c r="Q155" s="75">
        <v>0.25</v>
      </c>
    </row>
    <row r="156" spans="1:17" ht="15.75">
      <c r="A156" s="78"/>
      <c r="B156" s="79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2"/>
      <c r="Q156" s="75"/>
    </row>
    <row r="157" spans="1:15" ht="15.75">
      <c r="A157" s="104"/>
      <c r="B157" s="219" t="s">
        <v>21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</row>
    <row r="158" spans="1:15" ht="36">
      <c r="A158" s="54" t="s">
        <v>168</v>
      </c>
      <c r="B158" s="7" t="s">
        <v>166</v>
      </c>
      <c r="C158" s="3" t="s">
        <v>80</v>
      </c>
      <c r="D158" s="41">
        <v>9.1052</v>
      </c>
      <c r="E158" s="41">
        <v>10.1</v>
      </c>
      <c r="F158" s="41">
        <v>12.9174</v>
      </c>
      <c r="G158" s="41">
        <v>146.52</v>
      </c>
      <c r="H158" s="41">
        <v>0.0522</v>
      </c>
      <c r="I158" s="41">
        <v>0.5356000000000001</v>
      </c>
      <c r="J158" s="41">
        <v>10.920000000000002</v>
      </c>
      <c r="K158" s="41">
        <v>4.079</v>
      </c>
      <c r="L158" s="41">
        <v>32.804</v>
      </c>
      <c r="M158" s="41">
        <v>120.77000000000001</v>
      </c>
      <c r="N158" s="41">
        <v>19.248</v>
      </c>
      <c r="O158" s="41">
        <v>1.0656</v>
      </c>
    </row>
    <row r="159" spans="1:15" ht="36.75">
      <c r="A159" s="4" t="s">
        <v>165</v>
      </c>
      <c r="B159" s="16" t="s">
        <v>167</v>
      </c>
      <c r="C159" s="18">
        <v>180</v>
      </c>
      <c r="D159" s="39">
        <v>5.4954</v>
      </c>
      <c r="E159" s="39">
        <v>6.008400000000001</v>
      </c>
      <c r="F159" s="39">
        <v>24.625799999999998</v>
      </c>
      <c r="G159" s="39">
        <v>174.6</v>
      </c>
      <c r="H159" s="39">
        <v>0.13859999999999997</v>
      </c>
      <c r="I159" s="39">
        <v>0</v>
      </c>
      <c r="J159" s="39">
        <v>0</v>
      </c>
      <c r="K159" s="39">
        <v>0.41219999999999996</v>
      </c>
      <c r="L159" s="39">
        <v>10.133999999999999</v>
      </c>
      <c r="M159" s="39">
        <v>130.64399999999998</v>
      </c>
      <c r="N159" s="39">
        <v>86.43599999999999</v>
      </c>
      <c r="O159" s="39">
        <v>2.9069999999999996</v>
      </c>
    </row>
    <row r="160" spans="1:15" ht="36">
      <c r="A160" s="54" t="s">
        <v>40</v>
      </c>
      <c r="B160" s="16" t="s">
        <v>134</v>
      </c>
      <c r="C160" s="1" t="s">
        <v>135</v>
      </c>
      <c r="D160" s="10">
        <v>0.09</v>
      </c>
      <c r="E160" s="10">
        <v>0.02</v>
      </c>
      <c r="F160" s="10">
        <v>11.91</v>
      </c>
      <c r="G160" s="12">
        <v>48.15</v>
      </c>
      <c r="H160" s="10"/>
      <c r="I160" s="11">
        <v>0.03</v>
      </c>
      <c r="J160" s="11"/>
      <c r="K160" s="10"/>
      <c r="L160" s="10">
        <v>11.25</v>
      </c>
      <c r="M160" s="10">
        <v>2.95</v>
      </c>
      <c r="N160" s="10">
        <v>1.7</v>
      </c>
      <c r="O160" s="10">
        <v>0.29</v>
      </c>
    </row>
    <row r="161" spans="1:15" ht="36">
      <c r="A161" s="54" t="s">
        <v>38</v>
      </c>
      <c r="B161" s="138" t="s">
        <v>31</v>
      </c>
      <c r="C161" s="140">
        <v>30</v>
      </c>
      <c r="D161" s="134">
        <v>2.28</v>
      </c>
      <c r="E161" s="134">
        <v>0.23999999999999996</v>
      </c>
      <c r="F161" s="134">
        <v>14.759999999999998</v>
      </c>
      <c r="G161" s="137">
        <v>70.5</v>
      </c>
      <c r="H161" s="134">
        <v>0.033</v>
      </c>
      <c r="I161" s="136">
        <v>0</v>
      </c>
      <c r="J161" s="136">
        <v>0</v>
      </c>
      <c r="K161" s="134">
        <v>0.33</v>
      </c>
      <c r="L161" s="134">
        <v>6</v>
      </c>
      <c r="M161" s="134">
        <v>19.5</v>
      </c>
      <c r="N161" s="134">
        <v>4.199999999999999</v>
      </c>
      <c r="O161" s="134">
        <v>0.33</v>
      </c>
    </row>
    <row r="162" spans="1:15" ht="36">
      <c r="A162" s="54" t="s">
        <v>37</v>
      </c>
      <c r="B162" s="16" t="s">
        <v>32</v>
      </c>
      <c r="C162" s="1">
        <v>40</v>
      </c>
      <c r="D162" s="41">
        <v>2.64</v>
      </c>
      <c r="E162" s="41">
        <v>0.48</v>
      </c>
      <c r="F162" s="41">
        <v>15.840000000000002</v>
      </c>
      <c r="G162" s="41">
        <v>79.2</v>
      </c>
      <c r="H162" s="41">
        <v>0.068</v>
      </c>
      <c r="I162" s="41">
        <v>0</v>
      </c>
      <c r="J162" s="41">
        <v>0</v>
      </c>
      <c r="K162" s="41">
        <v>0.5599999999999999</v>
      </c>
      <c r="L162" s="41">
        <v>11.600000000000001</v>
      </c>
      <c r="M162" s="41">
        <v>60</v>
      </c>
      <c r="N162" s="41">
        <v>18.8</v>
      </c>
      <c r="O162" s="41">
        <v>1.56</v>
      </c>
    </row>
    <row r="163" spans="1:17" ht="15.75">
      <c r="A163" s="6"/>
      <c r="B163" s="8" t="s">
        <v>15</v>
      </c>
      <c r="C163" s="9">
        <v>550</v>
      </c>
      <c r="D163" s="13">
        <v>18.71</v>
      </c>
      <c r="E163" s="13">
        <v>17.85</v>
      </c>
      <c r="F163" s="13">
        <f aca="true" t="shared" si="11" ref="F163:O163">SUM(F158:F162)</f>
        <v>80.0532</v>
      </c>
      <c r="G163" s="13">
        <f t="shared" si="11"/>
        <v>518.97</v>
      </c>
      <c r="H163" s="13">
        <f t="shared" si="11"/>
        <v>0.29179999999999995</v>
      </c>
      <c r="I163" s="13">
        <f t="shared" si="11"/>
        <v>0.5656000000000001</v>
      </c>
      <c r="J163" s="13">
        <f t="shared" si="11"/>
        <v>10.920000000000002</v>
      </c>
      <c r="K163" s="13">
        <f t="shared" si="11"/>
        <v>5.3812</v>
      </c>
      <c r="L163" s="13">
        <f t="shared" si="11"/>
        <v>71.78800000000001</v>
      </c>
      <c r="M163" s="13">
        <f t="shared" si="11"/>
        <v>333.864</v>
      </c>
      <c r="N163" s="13">
        <f t="shared" si="11"/>
        <v>130.38400000000001</v>
      </c>
      <c r="O163" s="13">
        <f t="shared" si="11"/>
        <v>6.1526</v>
      </c>
      <c r="P163" s="160">
        <v>0.25</v>
      </c>
      <c r="Q163" s="75">
        <v>0.25</v>
      </c>
    </row>
    <row r="164" spans="1:15" ht="15.75">
      <c r="A164" s="187"/>
      <c r="B164" s="159" t="s">
        <v>145</v>
      </c>
      <c r="C164" s="129">
        <f aca="true" t="shared" si="12" ref="C164:O164">C60+C69+C77+C86+C95+C104+C119+C127+C136+C147+C155+C163</f>
        <v>7184</v>
      </c>
      <c r="D164" s="129">
        <f t="shared" si="12"/>
        <v>255.36184444444447</v>
      </c>
      <c r="E164" s="129">
        <f t="shared" si="12"/>
        <v>255.0627</v>
      </c>
      <c r="F164" s="129">
        <f t="shared" si="12"/>
        <v>1067.3641599999999</v>
      </c>
      <c r="G164" s="129">
        <f t="shared" si="12"/>
        <v>7596.209130434783</v>
      </c>
      <c r="H164" s="129">
        <f t="shared" si="12"/>
        <v>3.9123405797101447</v>
      </c>
      <c r="I164" s="129">
        <f t="shared" si="12"/>
        <v>218.6550913043478</v>
      </c>
      <c r="J164" s="129">
        <f t="shared" si="12"/>
        <v>467.15952616506115</v>
      </c>
      <c r="K164" s="129">
        <f t="shared" si="12"/>
        <v>133.57317326217134</v>
      </c>
      <c r="L164" s="129">
        <f t="shared" si="12"/>
        <v>1507.810127536232</v>
      </c>
      <c r="M164" s="129">
        <f t="shared" si="12"/>
        <v>4189.601224637681</v>
      </c>
      <c r="N164" s="129">
        <f t="shared" si="12"/>
        <v>1251.8704985507245</v>
      </c>
      <c r="O164" s="129">
        <f t="shared" si="12"/>
        <v>78.85555903844485</v>
      </c>
    </row>
    <row r="165" spans="1:17" ht="15.75">
      <c r="A165" s="187"/>
      <c r="B165" s="159" t="s">
        <v>146</v>
      </c>
      <c r="C165" s="158">
        <f>C164/12</f>
        <v>598.6666666666666</v>
      </c>
      <c r="D165" s="148">
        <f aca="true" t="shared" si="13" ref="D165:O165">D164/12</f>
        <v>21.280153703703707</v>
      </c>
      <c r="E165" s="148">
        <f t="shared" si="13"/>
        <v>21.255225</v>
      </c>
      <c r="F165" s="148">
        <f t="shared" si="13"/>
        <v>88.94701333333332</v>
      </c>
      <c r="G165" s="148">
        <f t="shared" si="13"/>
        <v>633.0174275362319</v>
      </c>
      <c r="H165" s="148">
        <f t="shared" si="13"/>
        <v>0.3260283816425121</v>
      </c>
      <c r="I165" s="148">
        <f t="shared" si="13"/>
        <v>18.221257608695648</v>
      </c>
      <c r="J165" s="148">
        <f t="shared" si="13"/>
        <v>38.9299605137551</v>
      </c>
      <c r="K165" s="148">
        <f t="shared" si="13"/>
        <v>11.131097771847612</v>
      </c>
      <c r="L165" s="148">
        <f t="shared" si="13"/>
        <v>125.65084396135266</v>
      </c>
      <c r="M165" s="148">
        <f t="shared" si="13"/>
        <v>349.1334353864734</v>
      </c>
      <c r="N165" s="148">
        <f t="shared" si="13"/>
        <v>104.32254154589371</v>
      </c>
      <c r="O165" s="148">
        <f t="shared" si="13"/>
        <v>6.571296586537071</v>
      </c>
      <c r="P165" s="75" t="s">
        <v>147</v>
      </c>
      <c r="Q165" s="75"/>
    </row>
    <row r="168" spans="3:14" ht="15">
      <c r="C168" s="36"/>
      <c r="D168" s="36"/>
      <c r="E168" s="37"/>
      <c r="F168" s="37"/>
      <c r="G168" s="38"/>
      <c r="H168" s="38"/>
      <c r="I168" s="38"/>
      <c r="J168" s="38"/>
      <c r="K168" s="38"/>
      <c r="L168" s="38"/>
      <c r="M168" s="38"/>
      <c r="N168" s="38"/>
    </row>
    <row r="169" spans="3:14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</row>
  </sheetData>
  <sheetProtection/>
  <mergeCells count="21">
    <mergeCell ref="B141:O141"/>
    <mergeCell ref="B88:O88"/>
    <mergeCell ref="B52:O52"/>
    <mergeCell ref="B129:O129"/>
    <mergeCell ref="B113:O113"/>
    <mergeCell ref="B112:O112"/>
    <mergeCell ref="B2:O3"/>
    <mergeCell ref="B98:O98"/>
    <mergeCell ref="A2:A50"/>
    <mergeCell ref="B20:L20"/>
    <mergeCell ref="B22:L22"/>
    <mergeCell ref="B121:O121"/>
    <mergeCell ref="B49:O49"/>
    <mergeCell ref="B53:O53"/>
    <mergeCell ref="B21:L21"/>
    <mergeCell ref="B48:O48"/>
    <mergeCell ref="B157:O157"/>
    <mergeCell ref="B71:O71"/>
    <mergeCell ref="B62:O62"/>
    <mergeCell ref="B149:O149"/>
    <mergeCell ref="C79:O79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16">
      <selection activeCell="A37" sqref="A37:IV76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14" t="s">
        <v>85</v>
      </c>
      <c r="C2" s="73"/>
      <c r="D2" s="73"/>
      <c r="E2" s="73"/>
      <c r="F2" s="73"/>
      <c r="G2" s="73"/>
      <c r="H2" s="73"/>
      <c r="I2" s="73"/>
      <c r="J2" s="73"/>
    </row>
    <row r="3" spans="2:10" ht="15">
      <c r="B3" s="73"/>
      <c r="C3" s="73"/>
      <c r="D3" s="73"/>
      <c r="E3" s="73"/>
      <c r="F3" s="73"/>
      <c r="G3" s="73"/>
      <c r="H3" s="73"/>
      <c r="I3" s="73"/>
      <c r="J3" s="73"/>
    </row>
    <row r="4" spans="2:10" ht="15">
      <c r="B4" s="111" t="s">
        <v>86</v>
      </c>
      <c r="C4" s="112" t="s">
        <v>87</v>
      </c>
      <c r="D4" s="112" t="s">
        <v>88</v>
      </c>
      <c r="E4" s="112"/>
      <c r="F4" s="111" t="s">
        <v>27</v>
      </c>
      <c r="G4" s="113" t="s">
        <v>89</v>
      </c>
      <c r="H4" s="113" t="s">
        <v>90</v>
      </c>
      <c r="I4" s="113" t="s">
        <v>91</v>
      </c>
      <c r="J4" s="113" t="s">
        <v>92</v>
      </c>
    </row>
    <row r="5" spans="2:10" ht="15">
      <c r="B5" s="242" t="s">
        <v>94</v>
      </c>
      <c r="C5" s="242" t="s">
        <v>115</v>
      </c>
      <c r="D5" s="151" t="s">
        <v>151</v>
      </c>
      <c r="E5" s="241" t="s">
        <v>93</v>
      </c>
      <c r="F5" s="152">
        <v>60</v>
      </c>
      <c r="G5" s="153">
        <v>0.6371999999999999</v>
      </c>
      <c r="H5" s="153">
        <v>0.1032</v>
      </c>
      <c r="I5" s="153">
        <v>5.112</v>
      </c>
      <c r="J5" s="153">
        <v>23.939999999999998</v>
      </c>
    </row>
    <row r="6" spans="2:10" ht="15" customHeight="1">
      <c r="B6" s="243"/>
      <c r="C6" s="243"/>
      <c r="D6" s="118" t="s">
        <v>78</v>
      </c>
      <c r="E6" s="239"/>
      <c r="F6" s="115">
        <v>90</v>
      </c>
      <c r="G6" s="41">
        <v>8.154</v>
      </c>
      <c r="H6" s="41">
        <v>10.5</v>
      </c>
      <c r="I6" s="41">
        <v>8.1</v>
      </c>
      <c r="J6" s="41">
        <v>199.56521739130434</v>
      </c>
    </row>
    <row r="7" spans="2:10" ht="49.5" customHeight="1">
      <c r="B7" s="243"/>
      <c r="C7" s="243"/>
      <c r="D7" s="118" t="s">
        <v>67</v>
      </c>
      <c r="E7" s="239"/>
      <c r="F7" s="115" t="s">
        <v>18</v>
      </c>
      <c r="G7" s="41">
        <v>5.12</v>
      </c>
      <c r="H7" s="41">
        <v>4.53</v>
      </c>
      <c r="I7" s="41">
        <v>31.990000000000002</v>
      </c>
      <c r="J7" s="41">
        <v>189.29999999999998</v>
      </c>
    </row>
    <row r="8" spans="2:10" ht="15">
      <c r="B8" s="243"/>
      <c r="C8" s="243"/>
      <c r="D8" s="119" t="s">
        <v>133</v>
      </c>
      <c r="E8" s="239"/>
      <c r="F8" s="115">
        <v>200</v>
      </c>
      <c r="G8" s="41">
        <v>0.662</v>
      </c>
      <c r="H8" s="41">
        <v>0.09000000000000001</v>
      </c>
      <c r="I8" s="41">
        <v>22.03</v>
      </c>
      <c r="J8" s="41">
        <v>92.9</v>
      </c>
    </row>
    <row r="9" spans="2:10" ht="15">
      <c r="B9" s="243"/>
      <c r="C9" s="243"/>
      <c r="D9" s="119" t="s">
        <v>154</v>
      </c>
      <c r="E9" s="239"/>
      <c r="F9" s="115">
        <v>50</v>
      </c>
      <c r="G9" s="41">
        <v>3.7</v>
      </c>
      <c r="H9" s="41">
        <v>4.7</v>
      </c>
      <c r="I9" s="41">
        <v>2.85</v>
      </c>
      <c r="J9" s="41">
        <v>21.5</v>
      </c>
    </row>
    <row r="10" spans="2:10" ht="15" customHeight="1">
      <c r="B10" s="243"/>
      <c r="C10" s="243"/>
      <c r="D10" s="16" t="s">
        <v>32</v>
      </c>
      <c r="E10" s="239"/>
      <c r="F10" s="1">
        <v>20</v>
      </c>
      <c r="G10" s="39">
        <v>1.32</v>
      </c>
      <c r="H10" s="39">
        <v>0.54</v>
      </c>
      <c r="I10" s="39">
        <v>17.82</v>
      </c>
      <c r="J10" s="39">
        <v>89.1</v>
      </c>
    </row>
    <row r="11" spans="2:11" ht="15.75">
      <c r="B11" s="243"/>
      <c r="C11" s="243"/>
      <c r="D11" s="47" t="s">
        <v>15</v>
      </c>
      <c r="E11" s="240"/>
      <c r="F11" s="149">
        <v>535</v>
      </c>
      <c r="G11" s="150">
        <v>19.59</v>
      </c>
      <c r="H11" s="150">
        <v>20.46</v>
      </c>
      <c r="I11" s="150">
        <v>87.9</v>
      </c>
      <c r="J11" s="150">
        <v>616.31</v>
      </c>
      <c r="K11" s="75">
        <v>0.25</v>
      </c>
    </row>
    <row r="12" spans="2:11" ht="15" customHeight="1">
      <c r="B12" s="243"/>
      <c r="C12" s="243"/>
      <c r="K12" s="74"/>
    </row>
    <row r="13" spans="2:11" ht="15" customHeight="1">
      <c r="B13" s="243"/>
      <c r="C13" s="243"/>
      <c r="D13" s="151" t="s">
        <v>151</v>
      </c>
      <c r="E13" s="238" t="s">
        <v>95</v>
      </c>
      <c r="F13" s="152">
        <v>60</v>
      </c>
      <c r="G13" s="153">
        <v>0.6371999999999999</v>
      </c>
      <c r="H13" s="153">
        <v>0.1032</v>
      </c>
      <c r="I13" s="153">
        <v>5.112</v>
      </c>
      <c r="J13" s="153">
        <v>23.939999999999998</v>
      </c>
      <c r="K13" s="74"/>
    </row>
    <row r="14" spans="2:11" ht="15" customHeight="1">
      <c r="B14" s="243"/>
      <c r="C14" s="243"/>
      <c r="D14" s="7" t="s">
        <v>96</v>
      </c>
      <c r="E14" s="238"/>
      <c r="F14" s="2">
        <v>100</v>
      </c>
      <c r="G14" s="41">
        <v>10.8</v>
      </c>
      <c r="H14" s="41">
        <v>13.84</v>
      </c>
      <c r="I14" s="41">
        <v>0.36</v>
      </c>
      <c r="J14" s="41">
        <v>201.12</v>
      </c>
      <c r="K14" s="74"/>
    </row>
    <row r="15" spans="2:11" ht="28.5">
      <c r="B15" s="243"/>
      <c r="C15" s="243"/>
      <c r="D15" s="7" t="s">
        <v>67</v>
      </c>
      <c r="E15" s="238"/>
      <c r="F15" s="2" t="s">
        <v>18</v>
      </c>
      <c r="G15" s="41">
        <v>3.09</v>
      </c>
      <c r="H15" s="41">
        <v>4.53</v>
      </c>
      <c r="I15" s="41">
        <v>31.990000000000002</v>
      </c>
      <c r="J15" s="41">
        <v>189.29999999999998</v>
      </c>
      <c r="K15" s="74"/>
    </row>
    <row r="16" spans="2:11" ht="15">
      <c r="B16" s="243"/>
      <c r="C16" s="243"/>
      <c r="D16" s="119" t="s">
        <v>133</v>
      </c>
      <c r="E16" s="238"/>
      <c r="F16" s="115">
        <v>200</v>
      </c>
      <c r="G16" s="41">
        <v>0.662</v>
      </c>
      <c r="H16" s="41">
        <v>0.09000000000000001</v>
      </c>
      <c r="I16" s="41">
        <v>22.03</v>
      </c>
      <c r="J16" s="41">
        <v>92.9</v>
      </c>
      <c r="K16" s="74"/>
    </row>
    <row r="17" spans="2:11" ht="15">
      <c r="B17" s="243"/>
      <c r="C17" s="243"/>
      <c r="D17" s="119" t="s">
        <v>154</v>
      </c>
      <c r="E17" s="238"/>
      <c r="F17" s="115">
        <v>30</v>
      </c>
      <c r="G17" s="41">
        <v>3.7</v>
      </c>
      <c r="H17" s="41">
        <v>1.6</v>
      </c>
      <c r="I17" s="41">
        <v>2.85</v>
      </c>
      <c r="J17" s="41">
        <v>20.5</v>
      </c>
      <c r="K17" s="74"/>
    </row>
    <row r="18" spans="2:11" ht="15" customHeight="1">
      <c r="B18" s="243"/>
      <c r="C18" s="243"/>
      <c r="D18" s="7" t="s">
        <v>31</v>
      </c>
      <c r="E18" s="238"/>
      <c r="F18" s="1">
        <v>20</v>
      </c>
      <c r="G18" s="39">
        <v>1.32</v>
      </c>
      <c r="H18" s="39">
        <v>0.54</v>
      </c>
      <c r="I18" s="39">
        <v>17.82</v>
      </c>
      <c r="J18" s="39">
        <v>89.1</v>
      </c>
      <c r="K18" s="74"/>
    </row>
    <row r="19" spans="2:11" ht="15.75">
      <c r="B19" s="244"/>
      <c r="C19" s="244"/>
      <c r="D19" s="19" t="s">
        <v>142</v>
      </c>
      <c r="E19" s="238"/>
      <c r="F19" s="20">
        <v>565</v>
      </c>
      <c r="G19" s="26">
        <f>SUM(G13:G18)</f>
        <v>20.209200000000003</v>
      </c>
      <c r="H19" s="26">
        <f>SUM(H13:H18)</f>
        <v>20.7032</v>
      </c>
      <c r="I19" s="26">
        <f>SUM(I13:I18)</f>
        <v>80.162</v>
      </c>
      <c r="J19" s="26">
        <f>SUM(J13:J18)</f>
        <v>616.86</v>
      </c>
      <c r="K19" s="75">
        <v>0.25</v>
      </c>
    </row>
    <row r="21" spans="2:10" ht="15">
      <c r="B21" s="242" t="s">
        <v>94</v>
      </c>
      <c r="C21" s="242" t="s">
        <v>143</v>
      </c>
      <c r="D21" s="16" t="s">
        <v>151</v>
      </c>
      <c r="E21" s="147"/>
      <c r="F21" s="2">
        <v>100</v>
      </c>
      <c r="G21" s="174">
        <v>1.062</v>
      </c>
      <c r="H21" s="174">
        <v>0.17200000000000001</v>
      </c>
      <c r="I21" s="174">
        <v>8.520000000000001</v>
      </c>
      <c r="J21" s="174">
        <v>39.900000000000006</v>
      </c>
    </row>
    <row r="22" spans="2:10" ht="15" customHeight="1">
      <c r="B22" s="243"/>
      <c r="C22" s="243"/>
      <c r="D22" s="7" t="s">
        <v>78</v>
      </c>
      <c r="E22" s="238" t="s">
        <v>93</v>
      </c>
      <c r="F22" s="2">
        <v>100</v>
      </c>
      <c r="G22" s="41">
        <v>11.277777777777779</v>
      </c>
      <c r="H22" s="41">
        <v>16.71</v>
      </c>
      <c r="I22" s="41">
        <v>9</v>
      </c>
      <c r="J22" s="41">
        <v>221.73913043478262</v>
      </c>
    </row>
    <row r="23" spans="2:10" ht="28.5">
      <c r="B23" s="243"/>
      <c r="C23" s="243"/>
      <c r="D23" s="7" t="s">
        <v>67</v>
      </c>
      <c r="E23" s="238"/>
      <c r="F23" s="2" t="s">
        <v>22</v>
      </c>
      <c r="G23" s="41">
        <v>6.8313999999999995</v>
      </c>
      <c r="H23" s="41">
        <v>4.4328</v>
      </c>
      <c r="I23" s="41">
        <v>38.374</v>
      </c>
      <c r="J23" s="41">
        <v>220.56</v>
      </c>
    </row>
    <row r="24" spans="2:10" ht="15" customHeight="1">
      <c r="B24" s="243"/>
      <c r="C24" s="243"/>
      <c r="D24" s="119" t="s">
        <v>133</v>
      </c>
      <c r="E24" s="238"/>
      <c r="F24" s="18">
        <v>200</v>
      </c>
      <c r="G24" s="39">
        <v>0.66</v>
      </c>
      <c r="H24" s="39">
        <v>0.09</v>
      </c>
      <c r="I24" s="39">
        <v>22.03</v>
      </c>
      <c r="J24" s="39">
        <v>92.9</v>
      </c>
    </row>
    <row r="25" spans="2:10" ht="15" customHeight="1">
      <c r="B25" s="243"/>
      <c r="C25" s="243"/>
      <c r="D25" s="7" t="s">
        <v>31</v>
      </c>
      <c r="E25" s="238"/>
      <c r="F25" s="1">
        <v>30</v>
      </c>
      <c r="G25" s="10">
        <v>2.28</v>
      </c>
      <c r="H25" s="10">
        <v>0.23999999999999996</v>
      </c>
      <c r="I25" s="10">
        <v>14.759999999999998</v>
      </c>
      <c r="J25" s="12">
        <v>70.5</v>
      </c>
    </row>
    <row r="26" spans="2:10" ht="15" customHeight="1">
      <c r="B26" s="243"/>
      <c r="C26" s="243"/>
      <c r="D26" s="7" t="s">
        <v>32</v>
      </c>
      <c r="E26" s="238"/>
      <c r="F26" s="1">
        <v>35</v>
      </c>
      <c r="G26" s="41">
        <v>2.3100000000000005</v>
      </c>
      <c r="H26" s="41">
        <v>0.42</v>
      </c>
      <c r="I26" s="41">
        <v>13.860000000000001</v>
      </c>
      <c r="J26" s="41">
        <v>69.3</v>
      </c>
    </row>
    <row r="27" spans="2:11" ht="15.75">
      <c r="B27" s="243"/>
      <c r="C27" s="243"/>
      <c r="D27" s="19" t="s">
        <v>15</v>
      </c>
      <c r="E27" s="238"/>
      <c r="F27" s="20">
        <v>580</v>
      </c>
      <c r="G27" s="26">
        <f>G22+G23+G25+G26</f>
        <v>22.699177777777777</v>
      </c>
      <c r="H27" s="26">
        <f>H21+H22+H23+H24+H25+H26</f>
        <v>22.0648</v>
      </c>
      <c r="I27" s="26">
        <f>I22+I23+I24+I25+I26</f>
        <v>98.02399999999999</v>
      </c>
      <c r="J27" s="26">
        <f>J22+J23+J24+J25+J26</f>
        <v>674.9991304347826</v>
      </c>
      <c r="K27" s="75">
        <v>0.25</v>
      </c>
    </row>
    <row r="28" spans="2:10" ht="15" customHeight="1">
      <c r="B28" s="243"/>
      <c r="C28" s="243"/>
      <c r="D28" s="147"/>
      <c r="E28" s="147"/>
      <c r="F28" s="147"/>
      <c r="G28" s="147"/>
      <c r="H28" s="147"/>
      <c r="I28" s="147"/>
      <c r="J28" s="147"/>
    </row>
    <row r="29" spans="2:10" ht="15" customHeight="1">
      <c r="B29" s="243"/>
      <c r="C29" s="243"/>
      <c r="D29" s="16" t="s">
        <v>151</v>
      </c>
      <c r="E29" s="176"/>
      <c r="F29" s="2">
        <v>100</v>
      </c>
      <c r="G29" s="174">
        <v>1.062</v>
      </c>
      <c r="H29" s="174">
        <v>0.17200000000000001</v>
      </c>
      <c r="I29" s="174">
        <v>8.520000000000001</v>
      </c>
      <c r="J29" s="174">
        <v>39.900000000000006</v>
      </c>
    </row>
    <row r="30" spans="2:10" ht="15" customHeight="1">
      <c r="B30" s="243"/>
      <c r="C30" s="243"/>
      <c r="D30" s="7" t="s">
        <v>96</v>
      </c>
      <c r="E30" s="239" t="s">
        <v>95</v>
      </c>
      <c r="F30" s="2">
        <v>100</v>
      </c>
      <c r="G30" s="41">
        <v>10.8</v>
      </c>
      <c r="H30" s="41">
        <v>13.84</v>
      </c>
      <c r="I30" s="41">
        <v>0.36</v>
      </c>
      <c r="J30" s="41">
        <v>201.12</v>
      </c>
    </row>
    <row r="31" spans="2:10" ht="28.5">
      <c r="B31" s="243"/>
      <c r="C31" s="243"/>
      <c r="D31" s="7" t="s">
        <v>67</v>
      </c>
      <c r="E31" s="239"/>
      <c r="F31" s="2" t="s">
        <v>22</v>
      </c>
      <c r="G31" s="41">
        <v>6.8313999999999995</v>
      </c>
      <c r="H31" s="41">
        <v>4.4328</v>
      </c>
      <c r="I31" s="41">
        <v>38.374</v>
      </c>
      <c r="J31" s="41">
        <v>220.56</v>
      </c>
    </row>
    <row r="32" spans="2:10" ht="15" customHeight="1">
      <c r="B32" s="243"/>
      <c r="C32" s="243"/>
      <c r="D32" s="119" t="s">
        <v>133</v>
      </c>
      <c r="E32" s="239"/>
      <c r="F32" s="18">
        <v>200</v>
      </c>
      <c r="G32" s="39">
        <v>0.66</v>
      </c>
      <c r="H32" s="39">
        <v>0.09</v>
      </c>
      <c r="I32" s="39">
        <v>22.03</v>
      </c>
      <c r="J32" s="39">
        <v>92.9</v>
      </c>
    </row>
    <row r="33" spans="2:10" ht="15" customHeight="1">
      <c r="B33" s="243"/>
      <c r="C33" s="243"/>
      <c r="D33" s="7" t="s">
        <v>31</v>
      </c>
      <c r="E33" s="239"/>
      <c r="F33" s="1">
        <v>30</v>
      </c>
      <c r="G33" s="10">
        <v>1.5199999999999998</v>
      </c>
      <c r="H33" s="10">
        <v>0.15999999999999998</v>
      </c>
      <c r="I33" s="10">
        <v>9.839999999999998</v>
      </c>
      <c r="J33" s="10">
        <v>47</v>
      </c>
    </row>
    <row r="34" spans="2:10" ht="15" customHeight="1">
      <c r="B34" s="243"/>
      <c r="C34" s="243"/>
      <c r="D34" s="7" t="s">
        <v>32</v>
      </c>
      <c r="E34" s="239"/>
      <c r="F34" s="1">
        <v>35</v>
      </c>
      <c r="G34" s="41">
        <v>2.3100000000000005</v>
      </c>
      <c r="H34" s="41">
        <v>0.42</v>
      </c>
      <c r="I34" s="41">
        <v>13.860000000000001</v>
      </c>
      <c r="J34" s="41">
        <v>69.3</v>
      </c>
    </row>
    <row r="35" spans="2:11" ht="15.75">
      <c r="B35" s="244"/>
      <c r="C35" s="244"/>
      <c r="D35" s="19" t="s">
        <v>142</v>
      </c>
      <c r="E35" s="240"/>
      <c r="F35" s="20">
        <v>650</v>
      </c>
      <c r="G35" s="26">
        <f>G29+G30+G31+G32+G33+G34</f>
        <v>23.1834</v>
      </c>
      <c r="H35" s="26">
        <v>21.91</v>
      </c>
      <c r="I35" s="26">
        <f>I29+I30+I31+I32+I33+I34</f>
        <v>92.98400000000001</v>
      </c>
      <c r="J35" s="26">
        <v>711.32</v>
      </c>
      <c r="K35" s="75">
        <v>0.25</v>
      </c>
    </row>
  </sheetData>
  <sheetProtection/>
  <mergeCells count="8">
    <mergeCell ref="E22:E27"/>
    <mergeCell ref="E30:E35"/>
    <mergeCell ref="E5:E11"/>
    <mergeCell ref="E13:E19"/>
    <mergeCell ref="B5:B19"/>
    <mergeCell ref="C5:C19"/>
    <mergeCell ref="B21:B35"/>
    <mergeCell ref="C21:C3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4">
      <selection activeCell="J22" sqref="J22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7" max="8" width="9.28125" style="0" bestFit="1" customWidth="1"/>
    <col min="9" max="9" width="10.8515625" style="0" customWidth="1"/>
    <col min="10" max="10" width="9.57421875" style="0" bestFit="1" customWidth="1"/>
  </cols>
  <sheetData>
    <row r="2" spans="2:11" ht="15">
      <c r="B2" s="122" t="s">
        <v>86</v>
      </c>
      <c r="C2" s="123" t="s">
        <v>87</v>
      </c>
      <c r="D2" s="123" t="s">
        <v>88</v>
      </c>
      <c r="E2" s="123"/>
      <c r="F2" s="122" t="s">
        <v>27</v>
      </c>
      <c r="G2" s="124" t="s">
        <v>89</v>
      </c>
      <c r="H2" s="124" t="s">
        <v>90</v>
      </c>
      <c r="I2" s="124" t="s">
        <v>91</v>
      </c>
      <c r="J2" s="124" t="s">
        <v>92</v>
      </c>
      <c r="K2" s="125"/>
    </row>
    <row r="3" spans="2:11" ht="29.25" customHeight="1">
      <c r="B3" s="242" t="s">
        <v>97</v>
      </c>
      <c r="C3" s="242" t="s">
        <v>115</v>
      </c>
      <c r="D3" s="16" t="s">
        <v>152</v>
      </c>
      <c r="E3" s="241" t="s">
        <v>93</v>
      </c>
      <c r="F3" s="17">
        <v>60</v>
      </c>
      <c r="G3" s="39">
        <v>7.26</v>
      </c>
      <c r="H3" s="39">
        <v>4.35</v>
      </c>
      <c r="I3" s="39">
        <v>22.14</v>
      </c>
      <c r="J3" s="39">
        <v>157.25</v>
      </c>
      <c r="K3" s="125"/>
    </row>
    <row r="4" spans="2:11" ht="15" customHeight="1">
      <c r="B4" s="243"/>
      <c r="C4" s="243"/>
      <c r="D4" s="7" t="s">
        <v>124</v>
      </c>
      <c r="E4" s="239"/>
      <c r="F4" s="3" t="s">
        <v>23</v>
      </c>
      <c r="G4" s="41">
        <v>5.1</v>
      </c>
      <c r="H4" s="41">
        <v>5.38</v>
      </c>
      <c r="I4" s="41">
        <v>22.34</v>
      </c>
      <c r="J4" s="41">
        <v>191.35</v>
      </c>
      <c r="K4" s="125"/>
    </row>
    <row r="5" spans="2:11" ht="15" customHeight="1">
      <c r="B5" s="243"/>
      <c r="C5" s="243"/>
      <c r="D5" s="120" t="s">
        <v>159</v>
      </c>
      <c r="E5" s="239"/>
      <c r="F5" s="2" t="s">
        <v>71</v>
      </c>
      <c r="G5" s="41">
        <v>0.24000000000000002</v>
      </c>
      <c r="H5" s="41">
        <v>0.09000000000000001</v>
      </c>
      <c r="I5" s="41">
        <v>12.42</v>
      </c>
      <c r="J5" s="41">
        <v>54.2</v>
      </c>
      <c r="K5" s="125"/>
    </row>
    <row r="6" spans="2:11" ht="15" customHeight="1">
      <c r="B6" s="243"/>
      <c r="C6" s="243"/>
      <c r="D6" s="7" t="s">
        <v>154</v>
      </c>
      <c r="E6" s="239"/>
      <c r="F6" s="2">
        <v>30</v>
      </c>
      <c r="G6" s="41">
        <v>2.22</v>
      </c>
      <c r="H6" s="41">
        <v>2.82</v>
      </c>
      <c r="I6" s="41">
        <v>1.71</v>
      </c>
      <c r="J6" s="41">
        <v>12.9</v>
      </c>
      <c r="K6" s="125"/>
    </row>
    <row r="7" spans="2:11" ht="15" customHeight="1">
      <c r="B7" s="243"/>
      <c r="C7" s="243"/>
      <c r="D7" s="16" t="s">
        <v>32</v>
      </c>
      <c r="E7" s="239"/>
      <c r="F7" s="1">
        <v>20</v>
      </c>
      <c r="G7" s="41">
        <v>1.32</v>
      </c>
      <c r="H7" s="41">
        <v>0.24</v>
      </c>
      <c r="I7" s="41">
        <v>7.920000000000001</v>
      </c>
      <c r="J7" s="41">
        <v>39.6</v>
      </c>
      <c r="K7" s="125"/>
    </row>
    <row r="8" spans="2:11" ht="15.75">
      <c r="B8" s="243"/>
      <c r="C8" s="243"/>
      <c r="D8" s="47" t="s">
        <v>15</v>
      </c>
      <c r="E8" s="240"/>
      <c r="F8" s="9">
        <v>530</v>
      </c>
      <c r="G8" s="13">
        <f>G3+G4+G5+G6+G7</f>
        <v>16.14</v>
      </c>
      <c r="H8" s="13">
        <f>H3+H4+H5+H6+H7</f>
        <v>12.88</v>
      </c>
      <c r="I8" s="13">
        <f>I3+I4+I5+I6+I7</f>
        <v>66.53</v>
      </c>
      <c r="J8" s="13">
        <f>J3+J4+J5+J6+J7</f>
        <v>455.3</v>
      </c>
      <c r="K8" s="75">
        <v>0.2</v>
      </c>
    </row>
    <row r="9" spans="2:11" ht="15" customHeight="1">
      <c r="B9" s="243"/>
      <c r="C9" s="243"/>
      <c r="D9" s="125"/>
      <c r="E9" s="73"/>
      <c r="F9" s="125"/>
      <c r="G9" s="125"/>
      <c r="H9" s="125"/>
      <c r="I9" s="125"/>
      <c r="J9" s="125"/>
      <c r="K9" s="74"/>
    </row>
    <row r="10" spans="2:11" ht="15" customHeight="1">
      <c r="B10" s="243"/>
      <c r="C10" s="243"/>
      <c r="D10" s="16" t="s">
        <v>48</v>
      </c>
      <c r="E10" s="241" t="s">
        <v>95</v>
      </c>
      <c r="F10" s="3" t="s">
        <v>75</v>
      </c>
      <c r="G10" s="41">
        <v>2.63</v>
      </c>
      <c r="H10" s="41">
        <v>2.66</v>
      </c>
      <c r="I10" s="41">
        <v>0</v>
      </c>
      <c r="J10" s="41">
        <v>34.333333333333336</v>
      </c>
      <c r="K10" s="74"/>
    </row>
    <row r="11" spans="2:11" ht="15" customHeight="1">
      <c r="B11" s="243"/>
      <c r="C11" s="243"/>
      <c r="D11" s="146" t="s">
        <v>140</v>
      </c>
      <c r="E11" s="239"/>
      <c r="F11" s="116">
        <v>90</v>
      </c>
      <c r="G11" s="39">
        <v>9.41</v>
      </c>
      <c r="H11" s="39">
        <v>9.93</v>
      </c>
      <c r="I11" s="39">
        <v>8.1</v>
      </c>
      <c r="J11" s="39">
        <v>199.57</v>
      </c>
      <c r="K11" s="74"/>
    </row>
    <row r="12" spans="2:11" ht="15" customHeight="1">
      <c r="B12" s="243"/>
      <c r="C12" s="243"/>
      <c r="D12" s="146" t="s">
        <v>139</v>
      </c>
      <c r="E12" s="239"/>
      <c r="F12" s="116">
        <v>100</v>
      </c>
      <c r="G12" s="39">
        <v>10.8</v>
      </c>
      <c r="H12" s="39">
        <v>13.84</v>
      </c>
      <c r="I12" s="39">
        <v>0.36</v>
      </c>
      <c r="J12" s="39">
        <v>201.12</v>
      </c>
      <c r="K12" s="74"/>
    </row>
    <row r="13" spans="2:11" ht="28.5">
      <c r="B13" s="243"/>
      <c r="C13" s="243"/>
      <c r="D13" s="7" t="s">
        <v>79</v>
      </c>
      <c r="E13" s="239"/>
      <c r="F13" s="115" t="s">
        <v>18</v>
      </c>
      <c r="G13" s="41">
        <v>2.33</v>
      </c>
      <c r="H13" s="41">
        <v>2.94</v>
      </c>
      <c r="I13" s="41">
        <v>36.92</v>
      </c>
      <c r="J13" s="41">
        <v>178.5</v>
      </c>
      <c r="K13" s="74"/>
    </row>
    <row r="14" spans="2:11" ht="15" customHeight="1">
      <c r="B14" s="243"/>
      <c r="C14" s="243"/>
      <c r="D14" s="120" t="s">
        <v>159</v>
      </c>
      <c r="E14" s="239"/>
      <c r="F14" s="2" t="s">
        <v>71</v>
      </c>
      <c r="G14" s="11">
        <v>0.24000000000000002</v>
      </c>
      <c r="H14" s="11">
        <v>0.09000000000000001</v>
      </c>
      <c r="I14" s="10">
        <v>12.42</v>
      </c>
      <c r="J14" s="12">
        <v>54.2</v>
      </c>
      <c r="K14" s="74"/>
    </row>
    <row r="15" spans="2:11" ht="15" customHeight="1">
      <c r="B15" s="243"/>
      <c r="C15" s="243"/>
      <c r="D15" s="121" t="s">
        <v>31</v>
      </c>
      <c r="E15" s="239"/>
      <c r="F15" s="17">
        <v>20</v>
      </c>
      <c r="G15" s="23">
        <v>1.5199999999999998</v>
      </c>
      <c r="H15" s="23">
        <v>0.15999999999999998</v>
      </c>
      <c r="I15" s="23">
        <v>9.839999999999998</v>
      </c>
      <c r="J15" s="24">
        <v>47</v>
      </c>
      <c r="K15" s="74"/>
    </row>
    <row r="16" spans="2:11" ht="15" customHeight="1">
      <c r="B16" s="243"/>
      <c r="C16" s="243"/>
      <c r="D16" s="16" t="s">
        <v>32</v>
      </c>
      <c r="E16" s="239"/>
      <c r="F16" s="1">
        <v>50</v>
      </c>
      <c r="G16" s="41">
        <v>2.55</v>
      </c>
      <c r="H16" s="41">
        <v>0.6</v>
      </c>
      <c r="I16" s="41">
        <v>19.8</v>
      </c>
      <c r="J16" s="41">
        <v>99</v>
      </c>
      <c r="K16" s="74"/>
    </row>
    <row r="17" spans="2:11" ht="15.75">
      <c r="B17" s="243"/>
      <c r="C17" s="243"/>
      <c r="D17" s="47" t="s">
        <v>141</v>
      </c>
      <c r="E17" s="239"/>
      <c r="F17" s="117">
        <v>525</v>
      </c>
      <c r="G17" s="26">
        <f>G10+G11+G13+G14+G15+G16</f>
        <v>18.68</v>
      </c>
      <c r="H17" s="26">
        <v>18.78</v>
      </c>
      <c r="I17" s="26">
        <f>I10+I11+I13+I14+I15+I16</f>
        <v>87.08</v>
      </c>
      <c r="J17" s="26">
        <f>J10+J11+J13+J14+J15+J16</f>
        <v>612.6033333333332</v>
      </c>
      <c r="K17" s="75">
        <v>0.25</v>
      </c>
    </row>
    <row r="18" spans="2:11" ht="15.75">
      <c r="B18" s="244"/>
      <c r="C18" s="244"/>
      <c r="D18" s="19" t="s">
        <v>142</v>
      </c>
      <c r="E18" s="240"/>
      <c r="F18" s="20">
        <v>535</v>
      </c>
      <c r="G18" s="26">
        <f>G10+G12+G13+G14+G15+G16</f>
        <v>20.07</v>
      </c>
      <c r="H18" s="26">
        <f>H10+H12+H13+H14+H15+H16</f>
        <v>20.290000000000003</v>
      </c>
      <c r="I18" s="26">
        <v>79.62</v>
      </c>
      <c r="J18" s="26">
        <f>J10+J12+J13+J14+J15+J16</f>
        <v>614.1533333333334</v>
      </c>
      <c r="K18" s="75">
        <v>0.25</v>
      </c>
    </row>
    <row r="19" spans="2:11" ht="15"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2:10" ht="28.5" customHeight="1">
      <c r="B20" s="245" t="s">
        <v>97</v>
      </c>
      <c r="C20" s="242" t="s">
        <v>116</v>
      </c>
      <c r="D20" s="7" t="s">
        <v>222</v>
      </c>
      <c r="E20" s="241" t="s">
        <v>93</v>
      </c>
      <c r="F20" s="3" t="s">
        <v>28</v>
      </c>
      <c r="G20" s="10">
        <v>2.982</v>
      </c>
      <c r="H20" s="10">
        <v>7.76</v>
      </c>
      <c r="I20" s="10">
        <v>6.251</v>
      </c>
      <c r="J20" s="12">
        <v>83.60000000000001</v>
      </c>
    </row>
    <row r="21" spans="2:10" ht="15" customHeight="1">
      <c r="B21" s="246"/>
      <c r="C21" s="243"/>
      <c r="D21" s="120" t="s">
        <v>124</v>
      </c>
      <c r="E21" s="239"/>
      <c r="F21" s="3" t="s">
        <v>81</v>
      </c>
      <c r="G21" s="41">
        <v>13.33</v>
      </c>
      <c r="H21" s="41">
        <v>13.275</v>
      </c>
      <c r="I21" s="41">
        <v>43.58</v>
      </c>
      <c r="J21" s="41">
        <v>366.67</v>
      </c>
    </row>
    <row r="22" spans="2:10" ht="15" customHeight="1">
      <c r="B22" s="246"/>
      <c r="C22" s="243"/>
      <c r="D22" s="120" t="s">
        <v>159</v>
      </c>
      <c r="E22" s="239"/>
      <c r="F22" s="2" t="s">
        <v>71</v>
      </c>
      <c r="G22" s="11">
        <v>0.24000000000000002</v>
      </c>
      <c r="H22" s="11">
        <v>0.09000000000000001</v>
      </c>
      <c r="I22" s="10">
        <v>12.42</v>
      </c>
      <c r="J22" s="12">
        <v>54.2</v>
      </c>
    </row>
    <row r="23" spans="2:10" ht="15" customHeight="1">
      <c r="B23" s="246"/>
      <c r="C23" s="243"/>
      <c r="D23" s="120" t="s">
        <v>31</v>
      </c>
      <c r="E23" s="239"/>
      <c r="F23" s="2">
        <v>30</v>
      </c>
      <c r="G23" s="11">
        <v>2.28</v>
      </c>
      <c r="H23" s="11">
        <v>0.23999999999999996</v>
      </c>
      <c r="I23" s="10">
        <v>14.759999999999998</v>
      </c>
      <c r="J23" s="12">
        <v>70.5</v>
      </c>
    </row>
    <row r="24" spans="2:10" ht="15" customHeight="1">
      <c r="B24" s="246"/>
      <c r="C24" s="243"/>
      <c r="D24" s="121" t="s">
        <v>32</v>
      </c>
      <c r="E24" s="239"/>
      <c r="F24" s="1">
        <v>40</v>
      </c>
      <c r="G24" s="10">
        <v>2.64</v>
      </c>
      <c r="H24" s="10">
        <v>0.48</v>
      </c>
      <c r="I24" s="10">
        <v>15.840000000000002</v>
      </c>
      <c r="J24" s="12">
        <v>79.2</v>
      </c>
    </row>
    <row r="25" spans="2:11" ht="15.75">
      <c r="B25" s="246"/>
      <c r="C25" s="243"/>
      <c r="D25" s="127" t="s">
        <v>15</v>
      </c>
      <c r="E25" s="240"/>
      <c r="F25" s="9">
        <v>620</v>
      </c>
      <c r="G25" s="13">
        <f>SUM(G20:G24)</f>
        <v>21.472</v>
      </c>
      <c r="H25" s="13">
        <f>SUM(H20:H24)</f>
        <v>21.845</v>
      </c>
      <c r="I25" s="13">
        <f>SUM(I20:I24)</f>
        <v>92.851</v>
      </c>
      <c r="J25" s="13">
        <f>SUM(J20:J24)</f>
        <v>654.1700000000001</v>
      </c>
      <c r="K25" s="75">
        <v>0.25</v>
      </c>
    </row>
    <row r="26" spans="2:10" ht="15.75">
      <c r="B26" s="246"/>
      <c r="C26" s="243"/>
      <c r="D26" s="248"/>
      <c r="E26" s="249"/>
      <c r="F26" s="249"/>
      <c r="G26" s="249"/>
      <c r="H26" s="249"/>
      <c r="I26" s="249"/>
      <c r="J26" s="249"/>
    </row>
    <row r="27" spans="2:10" ht="15" customHeight="1">
      <c r="B27" s="246"/>
      <c r="C27" s="243"/>
      <c r="D27" s="16" t="s">
        <v>48</v>
      </c>
      <c r="E27" s="241" t="s">
        <v>95</v>
      </c>
      <c r="F27" s="3" t="s">
        <v>75</v>
      </c>
      <c r="G27" s="41">
        <v>2.63</v>
      </c>
      <c r="H27" s="41">
        <v>2.66</v>
      </c>
      <c r="I27" s="41">
        <v>0</v>
      </c>
      <c r="J27" s="41">
        <v>34.333333333333336</v>
      </c>
    </row>
    <row r="28" spans="2:10" ht="15" customHeight="1">
      <c r="B28" s="246"/>
      <c r="C28" s="243"/>
      <c r="D28" s="146" t="s">
        <v>140</v>
      </c>
      <c r="E28" s="239"/>
      <c r="F28" s="116">
        <v>100</v>
      </c>
      <c r="G28" s="39">
        <v>10.45</v>
      </c>
      <c r="H28" s="39">
        <v>11.03</v>
      </c>
      <c r="I28" s="39">
        <v>0.4</v>
      </c>
      <c r="J28" s="39">
        <v>221.74</v>
      </c>
    </row>
    <row r="29" spans="2:10" ht="15" customHeight="1">
      <c r="B29" s="246"/>
      <c r="C29" s="243"/>
      <c r="D29" s="146" t="s">
        <v>139</v>
      </c>
      <c r="E29" s="239"/>
      <c r="F29" s="116">
        <v>100</v>
      </c>
      <c r="G29" s="39">
        <v>10.8</v>
      </c>
      <c r="H29" s="39">
        <v>13.84</v>
      </c>
      <c r="I29" s="39">
        <v>0.36</v>
      </c>
      <c r="J29" s="39">
        <v>201.12</v>
      </c>
    </row>
    <row r="30" spans="2:10" ht="15" customHeight="1">
      <c r="B30" s="246"/>
      <c r="C30" s="243"/>
      <c r="D30" s="120" t="s">
        <v>66</v>
      </c>
      <c r="E30" s="239"/>
      <c r="F30" s="2" t="s">
        <v>117</v>
      </c>
      <c r="G30" s="41">
        <v>5.79</v>
      </c>
      <c r="H30" s="41">
        <v>6.948</v>
      </c>
      <c r="I30" s="41">
        <v>56.75</v>
      </c>
      <c r="J30" s="41">
        <v>246.4</v>
      </c>
    </row>
    <row r="31" spans="2:10" ht="15" customHeight="1">
      <c r="B31" s="246"/>
      <c r="C31" s="243"/>
      <c r="D31" s="120" t="s">
        <v>159</v>
      </c>
      <c r="E31" s="239"/>
      <c r="F31" s="2" t="s">
        <v>135</v>
      </c>
      <c r="G31" s="11">
        <v>0.09</v>
      </c>
      <c r="H31" s="11">
        <v>0.02</v>
      </c>
      <c r="I31" s="10">
        <v>11.91</v>
      </c>
      <c r="J31" s="12">
        <v>48.15</v>
      </c>
    </row>
    <row r="32" spans="2:10" ht="15" customHeight="1">
      <c r="B32" s="246"/>
      <c r="C32" s="243"/>
      <c r="D32" s="121" t="s">
        <v>31</v>
      </c>
      <c r="E32" s="239"/>
      <c r="F32" s="17">
        <v>30</v>
      </c>
      <c r="G32" s="23">
        <v>2.28</v>
      </c>
      <c r="H32" s="23">
        <v>0.23999999999999996</v>
      </c>
      <c r="I32" s="23">
        <v>14.759999999999998</v>
      </c>
      <c r="J32" s="24">
        <v>70.5</v>
      </c>
    </row>
    <row r="33" spans="2:10" ht="15" customHeight="1">
      <c r="B33" s="246"/>
      <c r="C33" s="243"/>
      <c r="D33" s="16" t="s">
        <v>32</v>
      </c>
      <c r="E33" s="239"/>
      <c r="F33" s="17">
        <v>30</v>
      </c>
      <c r="G33" s="23">
        <v>1.98</v>
      </c>
      <c r="H33" s="23">
        <v>0.36</v>
      </c>
      <c r="I33" s="23">
        <v>11.88</v>
      </c>
      <c r="J33" s="23">
        <v>59.400000000000006</v>
      </c>
    </row>
    <row r="34" spans="2:11" ht="15.75">
      <c r="B34" s="246"/>
      <c r="C34" s="243"/>
      <c r="D34" s="47" t="s">
        <v>141</v>
      </c>
      <c r="E34" s="239"/>
      <c r="F34" s="129">
        <v>595</v>
      </c>
      <c r="G34" s="128">
        <f>G27+G28+G30+G31+G32+G33</f>
        <v>23.22</v>
      </c>
      <c r="H34" s="128">
        <f>H27+H28+H30+H31+H32+H32+H33+H33</f>
        <v>21.857999999999993</v>
      </c>
      <c r="I34" s="128">
        <f>I27+I28+I30+I31+I32+I33</f>
        <v>95.69999999999999</v>
      </c>
      <c r="J34" s="128">
        <f>J27+J28+J30+J31+J32+J33</f>
        <v>680.5233333333333</v>
      </c>
      <c r="K34" s="75">
        <v>0.25</v>
      </c>
    </row>
    <row r="35" spans="2:11" ht="15.75">
      <c r="B35" s="247"/>
      <c r="C35" s="244"/>
      <c r="D35" s="19" t="s">
        <v>142</v>
      </c>
      <c r="E35" s="240"/>
      <c r="F35" s="129">
        <v>595</v>
      </c>
      <c r="G35" s="148">
        <f>G27+G29+G30+G31+G32+G33</f>
        <v>23.57</v>
      </c>
      <c r="H35" s="148">
        <f>H27+H29+H30+H31+H32+H33</f>
        <v>24.067999999999998</v>
      </c>
      <c r="I35" s="148">
        <f>I27+I29+I30+I31+I32+I33</f>
        <v>95.66</v>
      </c>
      <c r="J35" s="148">
        <f>J27+J29+J30+J31+J32+J33</f>
        <v>659.9033333333333</v>
      </c>
      <c r="K35" s="75">
        <v>0.25</v>
      </c>
    </row>
  </sheetData>
  <sheetProtection/>
  <mergeCells count="9">
    <mergeCell ref="C3:C18"/>
    <mergeCell ref="E10:E18"/>
    <mergeCell ref="E27:E35"/>
    <mergeCell ref="C20:C35"/>
    <mergeCell ref="B20:B35"/>
    <mergeCell ref="E3:E8"/>
    <mergeCell ref="E20:E25"/>
    <mergeCell ref="D26:J26"/>
    <mergeCell ref="B3:B18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B2">
      <selection activeCell="I10" sqref="I10"/>
    </sheetView>
  </sheetViews>
  <sheetFormatPr defaultColWidth="9.140625" defaultRowHeight="15"/>
  <cols>
    <col min="1" max="1" width="24.57421875" style="190" customWidth="1"/>
    <col min="2" max="2" width="9.57421875" style="190" bestFit="1" customWidth="1"/>
    <col min="3" max="3" width="10.57421875" style="190" customWidth="1"/>
    <col min="4" max="4" width="27.28125" style="190" customWidth="1"/>
    <col min="5" max="5" width="9.57421875" style="190" bestFit="1" customWidth="1"/>
    <col min="6" max="6" width="11.140625" style="190" customWidth="1"/>
    <col min="7" max="7" width="28.00390625" style="190" customWidth="1"/>
    <col min="8" max="8" width="9.57421875" style="190" bestFit="1" customWidth="1"/>
    <col min="9" max="9" width="11.140625" style="190" customWidth="1"/>
    <col min="10" max="10" width="21.00390625" style="190" customWidth="1"/>
    <col min="11" max="11" width="9.57421875" style="190" bestFit="1" customWidth="1"/>
    <col min="12" max="12" width="11.140625" style="190" customWidth="1"/>
    <col min="13" max="13" width="22.421875" style="190" customWidth="1"/>
    <col min="14" max="14" width="9.57421875" style="190" bestFit="1" customWidth="1"/>
    <col min="15" max="15" width="11.421875" style="190" customWidth="1"/>
    <col min="16" max="16" width="25.00390625" style="190" customWidth="1"/>
    <col min="17" max="17" width="9.57421875" style="190" bestFit="1" customWidth="1"/>
    <col min="18" max="18" width="11.00390625" style="190" customWidth="1"/>
    <col min="19" max="20" width="9.57421875" style="190" bestFit="1" customWidth="1"/>
    <col min="21" max="16384" width="9.140625" style="190" customWidth="1"/>
  </cols>
  <sheetData>
    <row r="1" spans="1:18" ht="1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189"/>
    </row>
    <row r="2" spans="1:18" ht="15">
      <c r="A2" s="256"/>
      <c r="B2" s="256"/>
      <c r="C2" s="256"/>
      <c r="D2" s="256"/>
      <c r="E2" s="189"/>
      <c r="F2" s="189"/>
      <c r="G2" s="189"/>
      <c r="H2" s="189"/>
      <c r="I2" s="189"/>
      <c r="J2" s="189"/>
      <c r="K2" s="189"/>
      <c r="L2" s="189"/>
      <c r="M2" s="256" t="s">
        <v>210</v>
      </c>
      <c r="N2" s="256"/>
      <c r="O2" s="256"/>
      <c r="P2" s="256"/>
      <c r="Q2" s="189"/>
      <c r="R2" s="189"/>
    </row>
    <row r="3" spans="1:18" ht="15">
      <c r="A3" s="257" t="s">
        <v>98</v>
      </c>
      <c r="B3" s="257"/>
      <c r="C3" s="257"/>
      <c r="D3" s="257"/>
      <c r="E3" s="189"/>
      <c r="F3" s="189"/>
      <c r="G3" s="189"/>
      <c r="H3" s="189"/>
      <c r="I3" s="189"/>
      <c r="J3" s="189"/>
      <c r="K3" s="189"/>
      <c r="L3" s="189"/>
      <c r="M3" s="258" t="s">
        <v>209</v>
      </c>
      <c r="N3" s="258"/>
      <c r="O3" s="258"/>
      <c r="P3" s="258"/>
      <c r="Q3" s="189"/>
      <c r="R3" s="189"/>
    </row>
    <row r="4" spans="1:18" ht="15">
      <c r="A4" s="255" t="s">
        <v>26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ht="15">
      <c r="A5" s="250" t="s">
        <v>14</v>
      </c>
      <c r="B5" s="251"/>
      <c r="C5" s="252"/>
      <c r="D5" s="250" t="s">
        <v>16</v>
      </c>
      <c r="E5" s="251"/>
      <c r="F5" s="252"/>
      <c r="G5" s="250" t="s">
        <v>17</v>
      </c>
      <c r="H5" s="251"/>
      <c r="I5" s="252"/>
      <c r="J5" s="250" t="s">
        <v>19</v>
      </c>
      <c r="K5" s="251"/>
      <c r="L5" s="252"/>
      <c r="M5" s="250" t="s">
        <v>20</v>
      </c>
      <c r="N5" s="251"/>
      <c r="O5" s="252"/>
      <c r="P5" s="255" t="s">
        <v>21</v>
      </c>
      <c r="Q5" s="255"/>
      <c r="R5" s="255"/>
    </row>
    <row r="6" spans="1:18" ht="30">
      <c r="A6" s="191" t="s">
        <v>0</v>
      </c>
      <c r="B6" s="253" t="s">
        <v>27</v>
      </c>
      <c r="C6" s="254"/>
      <c r="D6" s="192" t="s">
        <v>0</v>
      </c>
      <c r="E6" s="253" t="s">
        <v>27</v>
      </c>
      <c r="F6" s="254"/>
      <c r="G6" s="191" t="s">
        <v>0</v>
      </c>
      <c r="H6" s="253" t="s">
        <v>27</v>
      </c>
      <c r="I6" s="254"/>
      <c r="J6" s="191" t="s">
        <v>0</v>
      </c>
      <c r="K6" s="253" t="s">
        <v>27</v>
      </c>
      <c r="L6" s="254"/>
      <c r="M6" s="191" t="s">
        <v>0</v>
      </c>
      <c r="N6" s="253" t="s">
        <v>27</v>
      </c>
      <c r="O6" s="254"/>
      <c r="P6" s="191" t="s">
        <v>0</v>
      </c>
      <c r="Q6" s="253" t="s">
        <v>27</v>
      </c>
      <c r="R6" s="254"/>
    </row>
    <row r="7" spans="1:18" ht="18.75" customHeight="1">
      <c r="A7" s="193"/>
      <c r="B7" s="194" t="s">
        <v>99</v>
      </c>
      <c r="C7" s="126" t="s">
        <v>195</v>
      </c>
      <c r="D7" s="192"/>
      <c r="E7" s="194" t="s">
        <v>99</v>
      </c>
      <c r="F7" s="126" t="s">
        <v>195</v>
      </c>
      <c r="G7" s="193"/>
      <c r="H7" s="194" t="s">
        <v>99</v>
      </c>
      <c r="I7" s="126" t="s">
        <v>195</v>
      </c>
      <c r="J7" s="193"/>
      <c r="K7" s="194" t="s">
        <v>99</v>
      </c>
      <c r="L7" s="126" t="s">
        <v>195</v>
      </c>
      <c r="M7" s="193"/>
      <c r="N7" s="194" t="s">
        <v>99</v>
      </c>
      <c r="O7" s="126" t="s">
        <v>195</v>
      </c>
      <c r="P7" s="193"/>
      <c r="Q7" s="194" t="s">
        <v>99</v>
      </c>
      <c r="R7" s="126" t="s">
        <v>195</v>
      </c>
    </row>
    <row r="8" spans="1:18" ht="28.5">
      <c r="A8" s="195"/>
      <c r="B8" s="196"/>
      <c r="C8" s="196"/>
      <c r="D8" s="7" t="s">
        <v>155</v>
      </c>
      <c r="E8" s="1">
        <v>100</v>
      </c>
      <c r="F8" s="1"/>
      <c r="G8" s="197"/>
      <c r="H8" s="198"/>
      <c r="I8" s="198"/>
      <c r="J8" s="156"/>
      <c r="K8" s="155"/>
      <c r="L8" s="199"/>
      <c r="M8" s="7"/>
      <c r="N8" s="1"/>
      <c r="O8" s="1"/>
      <c r="P8" s="7" t="s">
        <v>34</v>
      </c>
      <c r="Q8" s="1">
        <v>100</v>
      </c>
      <c r="R8" s="199">
        <v>100</v>
      </c>
    </row>
    <row r="9" spans="1:18" ht="39.75" customHeight="1">
      <c r="A9" s="7" t="s">
        <v>151</v>
      </c>
      <c r="B9" s="1">
        <v>60</v>
      </c>
      <c r="C9" s="1">
        <v>100</v>
      </c>
      <c r="D9" s="156" t="s">
        <v>48</v>
      </c>
      <c r="E9" s="199">
        <v>10</v>
      </c>
      <c r="F9" s="155">
        <v>15</v>
      </c>
      <c r="G9" s="7" t="s">
        <v>225</v>
      </c>
      <c r="H9" s="1">
        <v>60</v>
      </c>
      <c r="I9" s="1" t="s">
        <v>175</v>
      </c>
      <c r="J9" s="156" t="s">
        <v>177</v>
      </c>
      <c r="K9" s="155">
        <v>60</v>
      </c>
      <c r="L9" s="199">
        <v>100</v>
      </c>
      <c r="M9" s="7" t="s">
        <v>69</v>
      </c>
      <c r="N9" s="1">
        <v>60</v>
      </c>
      <c r="O9" s="1">
        <v>100</v>
      </c>
      <c r="P9" s="7" t="s">
        <v>48</v>
      </c>
      <c r="Q9" s="1">
        <v>10</v>
      </c>
      <c r="R9" s="1">
        <v>15</v>
      </c>
    </row>
    <row r="10" spans="1:18" ht="58.5" customHeight="1">
      <c r="A10" s="7" t="s">
        <v>211</v>
      </c>
      <c r="B10" s="3">
        <v>90</v>
      </c>
      <c r="C10" s="3">
        <v>100</v>
      </c>
      <c r="D10" s="7" t="s">
        <v>213</v>
      </c>
      <c r="E10" s="3" t="s">
        <v>24</v>
      </c>
      <c r="F10" s="3" t="s">
        <v>24</v>
      </c>
      <c r="G10" s="7" t="s">
        <v>215</v>
      </c>
      <c r="H10" s="3" t="s">
        <v>121</v>
      </c>
      <c r="I10" s="3" t="s">
        <v>121</v>
      </c>
      <c r="J10" s="7" t="s">
        <v>107</v>
      </c>
      <c r="K10" s="2" t="s">
        <v>24</v>
      </c>
      <c r="L10" s="2" t="s">
        <v>24</v>
      </c>
      <c r="M10" s="7" t="s">
        <v>218</v>
      </c>
      <c r="N10" s="2">
        <v>90</v>
      </c>
      <c r="O10" s="2" t="s">
        <v>178</v>
      </c>
      <c r="P10" s="7" t="s">
        <v>219</v>
      </c>
      <c r="Q10" s="2" t="s">
        <v>23</v>
      </c>
      <c r="R10" s="2" t="s">
        <v>81</v>
      </c>
    </row>
    <row r="11" spans="1:18" ht="37.5" customHeight="1">
      <c r="A11" s="217" t="s">
        <v>179</v>
      </c>
      <c r="B11" s="200" t="s">
        <v>28</v>
      </c>
      <c r="C11" s="200" t="s">
        <v>28</v>
      </c>
      <c r="D11" s="7"/>
      <c r="E11" s="1"/>
      <c r="F11" s="1"/>
      <c r="G11" s="7"/>
      <c r="H11" s="3"/>
      <c r="I11" s="3"/>
      <c r="J11" s="201"/>
      <c r="K11" s="201"/>
      <c r="M11" s="7"/>
      <c r="N11" s="2"/>
      <c r="O11" s="2"/>
      <c r="P11" s="7"/>
      <c r="Q11" s="3"/>
      <c r="R11" s="2"/>
    </row>
    <row r="12" spans="1:18" ht="75.75" customHeight="1">
      <c r="A12" s="7" t="s">
        <v>100</v>
      </c>
      <c r="B12" s="2" t="s">
        <v>18</v>
      </c>
      <c r="C12" s="2" t="s">
        <v>22</v>
      </c>
      <c r="D12" s="156" t="s">
        <v>180</v>
      </c>
      <c r="E12" s="157" t="s">
        <v>18</v>
      </c>
      <c r="F12" s="157">
        <v>180</v>
      </c>
      <c r="G12" s="7" t="s">
        <v>118</v>
      </c>
      <c r="H12" s="2" t="s">
        <v>18</v>
      </c>
      <c r="I12" s="2">
        <v>180</v>
      </c>
      <c r="J12" s="7" t="s">
        <v>42</v>
      </c>
      <c r="K12" s="2" t="s">
        <v>18</v>
      </c>
      <c r="L12" s="2" t="s">
        <v>109</v>
      </c>
      <c r="M12" s="7" t="s">
        <v>122</v>
      </c>
      <c r="N12" s="2" t="s">
        <v>18</v>
      </c>
      <c r="O12" s="2" t="s">
        <v>22</v>
      </c>
      <c r="P12" s="7"/>
      <c r="Q12" s="2"/>
      <c r="R12" s="2"/>
    </row>
    <row r="13" spans="1:18" ht="28.5">
      <c r="A13" s="156" t="s">
        <v>144</v>
      </c>
      <c r="B13" s="202">
        <v>200</v>
      </c>
      <c r="C13" s="202">
        <v>200</v>
      </c>
      <c r="D13" s="7" t="s">
        <v>102</v>
      </c>
      <c r="E13" s="2" t="s">
        <v>71</v>
      </c>
      <c r="F13" s="2" t="s">
        <v>71</v>
      </c>
      <c r="G13" s="156" t="s">
        <v>29</v>
      </c>
      <c r="H13" s="199" t="s">
        <v>70</v>
      </c>
      <c r="I13" s="199" t="s">
        <v>70</v>
      </c>
      <c r="J13" s="7" t="s">
        <v>181</v>
      </c>
      <c r="K13" s="2">
        <v>200</v>
      </c>
      <c r="L13" s="2">
        <v>200</v>
      </c>
      <c r="M13" s="7" t="s">
        <v>134</v>
      </c>
      <c r="N13" s="2" t="s">
        <v>135</v>
      </c>
      <c r="O13" s="2" t="s">
        <v>135</v>
      </c>
      <c r="P13" s="156" t="s">
        <v>174</v>
      </c>
      <c r="Q13" s="199" t="s">
        <v>71</v>
      </c>
      <c r="R13" s="199" t="s">
        <v>71</v>
      </c>
    </row>
    <row r="14" spans="1:18" ht="15">
      <c r="A14" s="156" t="s">
        <v>154</v>
      </c>
      <c r="B14" s="202">
        <v>50</v>
      </c>
      <c r="C14" s="202" t="s">
        <v>175</v>
      </c>
      <c r="D14" s="7"/>
      <c r="E14" s="2"/>
      <c r="F14" s="2"/>
      <c r="G14" s="156"/>
      <c r="H14" s="199"/>
      <c r="I14" s="199"/>
      <c r="J14" s="7"/>
      <c r="K14" s="2"/>
      <c r="L14" s="2"/>
      <c r="M14" s="7"/>
      <c r="N14" s="2"/>
      <c r="O14" s="2"/>
      <c r="P14" s="156"/>
      <c r="Q14" s="199"/>
      <c r="R14" s="199"/>
    </row>
    <row r="15" spans="1:18" ht="15">
      <c r="A15" s="7" t="s">
        <v>31</v>
      </c>
      <c r="B15" s="1" t="s">
        <v>175</v>
      </c>
      <c r="C15" s="1">
        <v>30</v>
      </c>
      <c r="D15" s="7" t="s">
        <v>31</v>
      </c>
      <c r="E15" s="1">
        <v>25</v>
      </c>
      <c r="F15" s="1">
        <v>20</v>
      </c>
      <c r="G15" s="7" t="s">
        <v>31</v>
      </c>
      <c r="H15" s="1">
        <v>20</v>
      </c>
      <c r="I15" s="1">
        <v>30</v>
      </c>
      <c r="J15" s="7" t="s">
        <v>31</v>
      </c>
      <c r="K15" s="1">
        <v>20</v>
      </c>
      <c r="L15" s="1">
        <v>30</v>
      </c>
      <c r="M15" s="7" t="s">
        <v>31</v>
      </c>
      <c r="N15" s="1">
        <v>20</v>
      </c>
      <c r="O15" s="1">
        <v>30</v>
      </c>
      <c r="P15" s="7" t="s">
        <v>31</v>
      </c>
      <c r="Q15" s="1">
        <v>40</v>
      </c>
      <c r="R15" s="1">
        <v>40</v>
      </c>
    </row>
    <row r="16" spans="1:18" ht="15">
      <c r="A16" s="7" t="s">
        <v>32</v>
      </c>
      <c r="B16" s="1">
        <v>20</v>
      </c>
      <c r="C16" s="1">
        <v>35</v>
      </c>
      <c r="D16" s="7" t="s">
        <v>32</v>
      </c>
      <c r="E16" s="1" t="s">
        <v>175</v>
      </c>
      <c r="F16" s="1">
        <v>35</v>
      </c>
      <c r="G16" s="7" t="s">
        <v>32</v>
      </c>
      <c r="H16" s="1">
        <v>20</v>
      </c>
      <c r="I16" s="1">
        <v>40</v>
      </c>
      <c r="J16" s="7" t="s">
        <v>32</v>
      </c>
      <c r="K16" s="1">
        <v>20</v>
      </c>
      <c r="L16" s="1">
        <v>25</v>
      </c>
      <c r="M16" s="7" t="s">
        <v>32</v>
      </c>
      <c r="N16" s="1">
        <v>20</v>
      </c>
      <c r="O16" s="1">
        <v>30</v>
      </c>
      <c r="P16" s="7" t="s">
        <v>32</v>
      </c>
      <c r="Q16" s="1" t="s">
        <v>175</v>
      </c>
      <c r="R16" s="1" t="s">
        <v>175</v>
      </c>
    </row>
    <row r="17" spans="1:18" ht="15">
      <c r="A17" s="203" t="s">
        <v>201</v>
      </c>
      <c r="B17" s="204">
        <v>575</v>
      </c>
      <c r="C17" s="204">
        <v>650</v>
      </c>
      <c r="D17" s="203" t="s">
        <v>15</v>
      </c>
      <c r="E17" s="204">
        <v>590</v>
      </c>
      <c r="F17" s="204">
        <v>550</v>
      </c>
      <c r="G17" s="203" t="s">
        <v>15</v>
      </c>
      <c r="H17" s="204">
        <v>565</v>
      </c>
      <c r="I17" s="204">
        <v>560</v>
      </c>
      <c r="J17" s="203" t="s">
        <v>15</v>
      </c>
      <c r="K17" s="204">
        <v>555</v>
      </c>
      <c r="L17" s="204">
        <v>638</v>
      </c>
      <c r="M17" s="203" t="s">
        <v>15</v>
      </c>
      <c r="N17" s="204">
        <v>545</v>
      </c>
      <c r="O17" s="205">
        <v>650</v>
      </c>
      <c r="P17" s="206" t="s">
        <v>15</v>
      </c>
      <c r="Q17" s="204">
        <v>550</v>
      </c>
      <c r="R17" s="204">
        <v>605</v>
      </c>
    </row>
    <row r="18" spans="1:18" ht="15">
      <c r="A18" s="206" t="s">
        <v>202</v>
      </c>
      <c r="B18" s="204">
        <v>585</v>
      </c>
      <c r="C18" s="204"/>
      <c r="D18" s="203"/>
      <c r="E18" s="204"/>
      <c r="F18" s="204"/>
      <c r="G18" s="203"/>
      <c r="H18" s="204"/>
      <c r="I18" s="204"/>
      <c r="J18" s="203"/>
      <c r="K18" s="204"/>
      <c r="L18" s="204"/>
      <c r="M18" s="203"/>
      <c r="N18" s="204"/>
      <c r="O18" s="205"/>
      <c r="P18" s="206"/>
      <c r="Q18" s="204"/>
      <c r="R18" s="204"/>
    </row>
    <row r="19" spans="1:18" ht="35.25" customHeight="1">
      <c r="A19" s="250" t="s">
        <v>182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2"/>
    </row>
    <row r="20" spans="1:18" ht="40.5" customHeight="1">
      <c r="A20" s="207" t="s">
        <v>196</v>
      </c>
      <c r="B20" s="201"/>
      <c r="C20" s="208" t="s">
        <v>108</v>
      </c>
      <c r="D20" s="207" t="s">
        <v>197</v>
      </c>
      <c r="E20" s="201"/>
      <c r="F20" s="208" t="s">
        <v>108</v>
      </c>
      <c r="G20" s="207" t="s">
        <v>203</v>
      </c>
      <c r="H20" s="201"/>
      <c r="I20" s="208" t="s">
        <v>108</v>
      </c>
      <c r="J20" s="218" t="s">
        <v>198</v>
      </c>
      <c r="K20" s="201"/>
      <c r="L20" s="208" t="s">
        <v>108</v>
      </c>
      <c r="M20" s="207" t="s">
        <v>183</v>
      </c>
      <c r="N20" s="201"/>
      <c r="O20" s="208" t="s">
        <v>108</v>
      </c>
      <c r="P20" s="207" t="s">
        <v>205</v>
      </c>
      <c r="Q20" s="201"/>
      <c r="R20" s="208" t="s">
        <v>108</v>
      </c>
    </row>
    <row r="21" spans="1:18" ht="24" customHeight="1">
      <c r="A21" s="207" t="s">
        <v>184</v>
      </c>
      <c r="B21" s="201"/>
      <c r="C21" s="208">
        <v>200</v>
      </c>
      <c r="D21" s="207" t="s">
        <v>185</v>
      </c>
      <c r="E21" s="201"/>
      <c r="F21" s="208">
        <v>200</v>
      </c>
      <c r="G21" s="207" t="s">
        <v>204</v>
      </c>
      <c r="H21" s="201"/>
      <c r="I21" s="208">
        <v>200</v>
      </c>
      <c r="J21" s="207" t="s">
        <v>106</v>
      </c>
      <c r="K21" s="201"/>
      <c r="L21" s="208" t="s">
        <v>70</v>
      </c>
      <c r="M21" s="207" t="s">
        <v>184</v>
      </c>
      <c r="N21" s="201"/>
      <c r="O21" s="208">
        <v>200</v>
      </c>
      <c r="P21" s="207" t="s">
        <v>174</v>
      </c>
      <c r="Q21" s="201"/>
      <c r="R21" s="208" t="s">
        <v>71</v>
      </c>
    </row>
    <row r="22" spans="1:18" ht="15">
      <c r="A22" s="207" t="s">
        <v>32</v>
      </c>
      <c r="B22" s="201"/>
      <c r="C22" s="208">
        <v>30</v>
      </c>
      <c r="D22" s="207" t="s">
        <v>32</v>
      </c>
      <c r="E22" s="201"/>
      <c r="F22" s="208">
        <v>30</v>
      </c>
      <c r="G22" s="207" t="s">
        <v>32</v>
      </c>
      <c r="H22" s="201"/>
      <c r="I22" s="208">
        <v>30</v>
      </c>
      <c r="J22" s="207" t="s">
        <v>32</v>
      </c>
      <c r="K22" s="201"/>
      <c r="L22" s="208">
        <v>30</v>
      </c>
      <c r="M22" s="207" t="s">
        <v>32</v>
      </c>
      <c r="N22" s="201"/>
      <c r="O22" s="208">
        <v>30</v>
      </c>
      <c r="P22" s="207" t="s">
        <v>32</v>
      </c>
      <c r="Q22" s="201"/>
      <c r="R22" s="208">
        <v>30</v>
      </c>
    </row>
    <row r="23" spans="1:18" ht="15">
      <c r="A23" s="209" t="s">
        <v>186</v>
      </c>
      <c r="B23" s="201"/>
      <c r="C23" s="210">
        <v>383</v>
      </c>
      <c r="D23" s="209" t="s">
        <v>186</v>
      </c>
      <c r="E23" s="201"/>
      <c r="F23" s="210">
        <v>383</v>
      </c>
      <c r="G23" s="209" t="s">
        <v>186</v>
      </c>
      <c r="H23" s="201"/>
      <c r="I23" s="210">
        <v>383</v>
      </c>
      <c r="J23" s="209" t="s">
        <v>186</v>
      </c>
      <c r="K23" s="201"/>
      <c r="L23" s="210">
        <v>383</v>
      </c>
      <c r="M23" s="209" t="s">
        <v>186</v>
      </c>
      <c r="N23" s="201"/>
      <c r="O23" s="210">
        <v>383</v>
      </c>
      <c r="P23" s="209" t="s">
        <v>186</v>
      </c>
      <c r="Q23" s="201"/>
      <c r="R23" s="210">
        <v>383</v>
      </c>
    </row>
    <row r="24" spans="1:18" ht="15">
      <c r="A24" s="211"/>
      <c r="B24" s="212"/>
      <c r="C24" s="212"/>
      <c r="D24" s="211"/>
      <c r="E24" s="212"/>
      <c r="F24" s="212"/>
      <c r="G24" s="211"/>
      <c r="H24" s="212"/>
      <c r="I24" s="212"/>
      <c r="J24" s="211"/>
      <c r="K24" s="212"/>
      <c r="L24" s="212"/>
      <c r="M24" s="211"/>
      <c r="N24" s="212"/>
      <c r="O24" s="212"/>
      <c r="P24" s="211"/>
      <c r="Q24" s="212"/>
      <c r="R24" s="212"/>
    </row>
    <row r="25" spans="1:18" ht="15">
      <c r="A25" s="255" t="s">
        <v>103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</row>
    <row r="26" spans="1:18" ht="15">
      <c r="A26" s="250" t="s">
        <v>14</v>
      </c>
      <c r="B26" s="251"/>
      <c r="C26" s="252"/>
      <c r="D26" s="250" t="s">
        <v>16</v>
      </c>
      <c r="E26" s="251"/>
      <c r="F26" s="252"/>
      <c r="G26" s="250" t="s">
        <v>17</v>
      </c>
      <c r="H26" s="251"/>
      <c r="I26" s="252"/>
      <c r="J26" s="255" t="s">
        <v>19</v>
      </c>
      <c r="K26" s="255"/>
      <c r="L26" s="255"/>
      <c r="M26" s="250" t="s">
        <v>20</v>
      </c>
      <c r="N26" s="251"/>
      <c r="O26" s="252"/>
      <c r="P26" s="255" t="s">
        <v>21</v>
      </c>
      <c r="Q26" s="255"/>
      <c r="R26" s="255"/>
    </row>
    <row r="27" spans="1:18" ht="30">
      <c r="A27" s="191" t="s">
        <v>0</v>
      </c>
      <c r="B27" s="253" t="s">
        <v>27</v>
      </c>
      <c r="C27" s="254"/>
      <c r="D27" s="191" t="s">
        <v>0</v>
      </c>
      <c r="E27" s="253" t="s">
        <v>27</v>
      </c>
      <c r="F27" s="254"/>
      <c r="G27" s="191" t="s">
        <v>0</v>
      </c>
      <c r="H27" s="253" t="s">
        <v>27</v>
      </c>
      <c r="I27" s="254"/>
      <c r="J27" s="191" t="s">
        <v>0</v>
      </c>
      <c r="K27" s="253" t="s">
        <v>27</v>
      </c>
      <c r="L27" s="254"/>
      <c r="M27" s="192" t="s">
        <v>0</v>
      </c>
      <c r="N27" s="253" t="s">
        <v>27</v>
      </c>
      <c r="O27" s="254"/>
      <c r="P27" s="191" t="s">
        <v>0</v>
      </c>
      <c r="Q27" s="253" t="s">
        <v>27</v>
      </c>
      <c r="R27" s="254"/>
    </row>
    <row r="28" spans="1:18" ht="18.75" customHeight="1">
      <c r="A28" s="193"/>
      <c r="B28" s="194" t="s">
        <v>99</v>
      </c>
      <c r="C28" s="126" t="s">
        <v>195</v>
      </c>
      <c r="D28" s="192"/>
      <c r="E28" s="194" t="s">
        <v>99</v>
      </c>
      <c r="F28" s="126" t="s">
        <v>195</v>
      </c>
      <c r="G28" s="193"/>
      <c r="H28" s="194" t="s">
        <v>99</v>
      </c>
      <c r="I28" s="126" t="s">
        <v>195</v>
      </c>
      <c r="J28" s="193"/>
      <c r="K28" s="194" t="s">
        <v>99</v>
      </c>
      <c r="L28" s="126" t="s">
        <v>195</v>
      </c>
      <c r="M28" s="193"/>
      <c r="N28" s="194" t="s">
        <v>99</v>
      </c>
      <c r="O28" s="126" t="s">
        <v>195</v>
      </c>
      <c r="P28" s="193"/>
      <c r="Q28" s="194" t="s">
        <v>99</v>
      </c>
      <c r="R28" s="126" t="s">
        <v>195</v>
      </c>
    </row>
    <row r="29" spans="1:18" ht="15">
      <c r="A29" s="213"/>
      <c r="B29" s="213"/>
      <c r="C29" s="213"/>
      <c r="D29" s="195"/>
      <c r="E29" s="196"/>
      <c r="F29" s="196"/>
      <c r="G29" s="7"/>
      <c r="H29" s="1"/>
      <c r="I29" s="1"/>
      <c r="J29" s="7"/>
      <c r="K29" s="1"/>
      <c r="L29" s="1"/>
      <c r="M29" s="7"/>
      <c r="N29" s="1"/>
      <c r="O29" s="1"/>
      <c r="P29" s="7"/>
      <c r="Q29" s="1"/>
      <c r="R29" s="1"/>
    </row>
    <row r="30" spans="1:18" ht="42.75">
      <c r="A30" s="7" t="s">
        <v>34</v>
      </c>
      <c r="B30" s="1">
        <v>100</v>
      </c>
      <c r="C30" s="1" t="s">
        <v>175</v>
      </c>
      <c r="D30" s="156" t="s">
        <v>227</v>
      </c>
      <c r="E30" s="199">
        <v>60</v>
      </c>
      <c r="F30" s="155">
        <v>100</v>
      </c>
      <c r="G30" s="156" t="s">
        <v>104</v>
      </c>
      <c r="H30" s="199">
        <v>60</v>
      </c>
      <c r="I30" s="199">
        <v>100</v>
      </c>
      <c r="J30" s="7" t="s">
        <v>226</v>
      </c>
      <c r="K30" s="1">
        <v>100</v>
      </c>
      <c r="L30" s="1" t="s">
        <v>175</v>
      </c>
      <c r="M30" s="7" t="s">
        <v>161</v>
      </c>
      <c r="N30" s="1">
        <v>60</v>
      </c>
      <c r="O30" s="1">
        <v>100</v>
      </c>
      <c r="P30" s="7" t="s">
        <v>34</v>
      </c>
      <c r="Q30" s="1">
        <v>100</v>
      </c>
      <c r="R30" s="1" t="s">
        <v>175</v>
      </c>
    </row>
    <row r="31" spans="1:18" ht="57">
      <c r="A31" s="7" t="s">
        <v>212</v>
      </c>
      <c r="B31" s="214" t="s">
        <v>47</v>
      </c>
      <c r="C31" s="214" t="s">
        <v>28</v>
      </c>
      <c r="D31" s="7"/>
      <c r="E31" s="3"/>
      <c r="F31" s="3"/>
      <c r="G31" s="7" t="s">
        <v>216</v>
      </c>
      <c r="H31" s="1">
        <v>90</v>
      </c>
      <c r="I31" s="3" t="s">
        <v>171</v>
      </c>
      <c r="J31" s="7" t="s">
        <v>217</v>
      </c>
      <c r="K31" s="214" t="s">
        <v>105</v>
      </c>
      <c r="L31" s="214" t="s">
        <v>105</v>
      </c>
      <c r="M31" s="7" t="s">
        <v>164</v>
      </c>
      <c r="N31" s="2" t="s">
        <v>23</v>
      </c>
      <c r="O31" s="2" t="s">
        <v>81</v>
      </c>
      <c r="P31" s="215" t="s">
        <v>166</v>
      </c>
      <c r="Q31" s="2" t="s">
        <v>80</v>
      </c>
      <c r="R31" s="2" t="s">
        <v>80</v>
      </c>
    </row>
    <row r="32" spans="1:18" ht="42.75">
      <c r="A32" s="156" t="s">
        <v>67</v>
      </c>
      <c r="B32" s="155" t="s">
        <v>108</v>
      </c>
      <c r="C32" s="155" t="s">
        <v>187</v>
      </c>
      <c r="D32" s="7" t="s">
        <v>214</v>
      </c>
      <c r="E32" s="2" t="s">
        <v>23</v>
      </c>
      <c r="F32" s="2" t="s">
        <v>81</v>
      </c>
      <c r="G32" s="7" t="s">
        <v>101</v>
      </c>
      <c r="H32" s="2" t="s">
        <v>18</v>
      </c>
      <c r="I32" s="2">
        <v>180</v>
      </c>
      <c r="J32" s="156" t="s">
        <v>67</v>
      </c>
      <c r="K32" s="155" t="s">
        <v>108</v>
      </c>
      <c r="L32" s="155" t="s">
        <v>109</v>
      </c>
      <c r="M32" s="7"/>
      <c r="N32" s="3"/>
      <c r="O32" s="3"/>
      <c r="P32" s="156" t="s">
        <v>188</v>
      </c>
      <c r="Q32" s="199">
        <v>150</v>
      </c>
      <c r="R32" s="199">
        <v>180</v>
      </c>
    </row>
    <row r="33" spans="1:18" ht="42.75">
      <c r="A33" s="7" t="s">
        <v>60</v>
      </c>
      <c r="B33" s="3" t="s">
        <v>61</v>
      </c>
      <c r="C33" s="214" t="s">
        <v>61</v>
      </c>
      <c r="D33" s="7" t="s">
        <v>189</v>
      </c>
      <c r="E33" s="3" t="s">
        <v>71</v>
      </c>
      <c r="F33" s="3" t="s">
        <v>71</v>
      </c>
      <c r="G33" s="7" t="s">
        <v>106</v>
      </c>
      <c r="H33" s="2" t="s">
        <v>70</v>
      </c>
      <c r="I33" s="2" t="s">
        <v>70</v>
      </c>
      <c r="J33" s="7" t="s">
        <v>190</v>
      </c>
      <c r="K33" s="3">
        <v>200</v>
      </c>
      <c r="L33" s="3">
        <v>200</v>
      </c>
      <c r="M33" s="7" t="s">
        <v>60</v>
      </c>
      <c r="N33" s="11" t="s">
        <v>61</v>
      </c>
      <c r="O33" s="11" t="s">
        <v>61</v>
      </c>
      <c r="P33" s="216" t="s">
        <v>136</v>
      </c>
      <c r="Q33" s="199" t="s">
        <v>135</v>
      </c>
      <c r="R33" s="199" t="s">
        <v>135</v>
      </c>
    </row>
    <row r="34" spans="1:18" ht="15">
      <c r="A34" s="7"/>
      <c r="B34" s="3"/>
      <c r="C34" s="214"/>
      <c r="D34" s="7" t="s">
        <v>154</v>
      </c>
      <c r="E34" s="3" t="s">
        <v>191</v>
      </c>
      <c r="F34" s="3" t="s">
        <v>175</v>
      </c>
      <c r="G34" s="7"/>
      <c r="H34" s="2"/>
      <c r="I34" s="2"/>
      <c r="J34" s="7"/>
      <c r="K34" s="3"/>
      <c r="L34" s="3"/>
      <c r="M34" s="7"/>
      <c r="N34" s="11"/>
      <c r="O34" s="11"/>
      <c r="P34" s="216"/>
      <c r="Q34" s="199"/>
      <c r="R34" s="199"/>
    </row>
    <row r="35" spans="1:18" ht="15">
      <c r="A35" s="7" t="s">
        <v>31</v>
      </c>
      <c r="B35" s="1">
        <v>35</v>
      </c>
      <c r="C35" s="1">
        <v>30</v>
      </c>
      <c r="D35" s="7" t="s">
        <v>31</v>
      </c>
      <c r="E35" s="1" t="s">
        <v>175</v>
      </c>
      <c r="F35" s="1">
        <v>30</v>
      </c>
      <c r="G35" s="7" t="s">
        <v>31</v>
      </c>
      <c r="H35" s="1">
        <v>35</v>
      </c>
      <c r="I35" s="1">
        <v>20</v>
      </c>
      <c r="J35" s="7" t="s">
        <v>31</v>
      </c>
      <c r="K35" s="1">
        <v>20</v>
      </c>
      <c r="L35" s="1">
        <v>35</v>
      </c>
      <c r="M35" s="7" t="s">
        <v>31</v>
      </c>
      <c r="N35" s="1">
        <v>25</v>
      </c>
      <c r="O35" s="1">
        <v>20</v>
      </c>
      <c r="P35" s="7" t="s">
        <v>31</v>
      </c>
      <c r="Q35" s="1" t="s">
        <v>175</v>
      </c>
      <c r="R35" s="1">
        <v>30</v>
      </c>
    </row>
    <row r="36" spans="1:18" ht="15">
      <c r="A36" s="7" t="s">
        <v>32</v>
      </c>
      <c r="B36" s="1">
        <v>20</v>
      </c>
      <c r="C36" s="1">
        <v>40</v>
      </c>
      <c r="D36" s="7" t="s">
        <v>32</v>
      </c>
      <c r="E36" s="1">
        <v>20</v>
      </c>
      <c r="F36" s="1">
        <v>40</v>
      </c>
      <c r="G36" s="7" t="s">
        <v>32</v>
      </c>
      <c r="H36" s="1">
        <v>25</v>
      </c>
      <c r="I36" s="1">
        <v>30</v>
      </c>
      <c r="J36" s="7" t="s">
        <v>32</v>
      </c>
      <c r="K36" s="1" t="s">
        <v>175</v>
      </c>
      <c r="L36" s="1">
        <v>35</v>
      </c>
      <c r="M36" s="7" t="s">
        <v>32</v>
      </c>
      <c r="N36" s="1">
        <v>20</v>
      </c>
      <c r="O36" s="1">
        <v>25</v>
      </c>
      <c r="P36" s="7" t="s">
        <v>32</v>
      </c>
      <c r="Q36" s="1">
        <v>30</v>
      </c>
      <c r="R36" s="1">
        <v>40</v>
      </c>
    </row>
    <row r="37" spans="1:18" ht="15">
      <c r="A37" s="203" t="s">
        <v>15</v>
      </c>
      <c r="B37" s="204">
        <v>598</v>
      </c>
      <c r="C37" s="204">
        <v>573</v>
      </c>
      <c r="D37" s="203" t="s">
        <v>15</v>
      </c>
      <c r="E37" s="204">
        <v>510</v>
      </c>
      <c r="F37" s="204">
        <v>620</v>
      </c>
      <c r="G37" s="203" t="s">
        <v>15</v>
      </c>
      <c r="H37" s="204">
        <v>565</v>
      </c>
      <c r="I37" s="204">
        <v>640</v>
      </c>
      <c r="J37" s="203" t="s">
        <v>15</v>
      </c>
      <c r="K37" s="204">
        <v>573</v>
      </c>
      <c r="L37" s="204">
        <v>553</v>
      </c>
      <c r="M37" s="203" t="s">
        <v>15</v>
      </c>
      <c r="N37" s="204">
        <v>505</v>
      </c>
      <c r="O37" s="204">
        <v>595</v>
      </c>
      <c r="P37" s="203" t="s">
        <v>15</v>
      </c>
      <c r="Q37" s="204">
        <v>580</v>
      </c>
      <c r="R37" s="204">
        <v>550</v>
      </c>
    </row>
    <row r="38" spans="1:18" ht="1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</row>
    <row r="39" spans="1:18" ht="33.75" customHeight="1">
      <c r="A39" s="250" t="s">
        <v>182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2"/>
    </row>
    <row r="40" spans="1:18" ht="42.75">
      <c r="A40" s="207" t="s">
        <v>206</v>
      </c>
      <c r="B40" s="201"/>
      <c r="C40" s="208" t="s">
        <v>108</v>
      </c>
      <c r="D40" s="207" t="s">
        <v>193</v>
      </c>
      <c r="E40" s="201"/>
      <c r="F40" s="208" t="s">
        <v>108</v>
      </c>
      <c r="G40" s="207" t="s">
        <v>192</v>
      </c>
      <c r="H40" s="201"/>
      <c r="I40" s="208" t="s">
        <v>108</v>
      </c>
      <c r="J40" s="207" t="s">
        <v>207</v>
      </c>
      <c r="K40" s="201"/>
      <c r="L40" s="208" t="s">
        <v>108</v>
      </c>
      <c r="M40" s="207" t="s">
        <v>208</v>
      </c>
      <c r="N40" s="201"/>
      <c r="O40" s="208" t="s">
        <v>108</v>
      </c>
      <c r="P40" s="207" t="s">
        <v>194</v>
      </c>
      <c r="Q40" s="201"/>
      <c r="R40" s="208" t="s">
        <v>108</v>
      </c>
    </row>
    <row r="41" spans="1:18" ht="28.5">
      <c r="A41" s="207" t="s">
        <v>29</v>
      </c>
      <c r="B41" s="201"/>
      <c r="C41" s="208" t="s">
        <v>70</v>
      </c>
      <c r="D41" s="207" t="s">
        <v>204</v>
      </c>
      <c r="E41" s="201"/>
      <c r="F41" s="208">
        <v>200</v>
      </c>
      <c r="G41" s="207" t="s">
        <v>184</v>
      </c>
      <c r="H41" s="201"/>
      <c r="I41" s="208" t="s">
        <v>70</v>
      </c>
      <c r="J41" s="207" t="s">
        <v>174</v>
      </c>
      <c r="K41" s="201"/>
      <c r="L41" s="208" t="s">
        <v>71</v>
      </c>
      <c r="M41" s="207" t="s">
        <v>185</v>
      </c>
      <c r="N41" s="201"/>
      <c r="O41" s="208">
        <v>200</v>
      </c>
      <c r="P41" s="207" t="s">
        <v>106</v>
      </c>
      <c r="Q41" s="201"/>
      <c r="R41" s="208" t="s">
        <v>70</v>
      </c>
    </row>
    <row r="42" spans="1:18" ht="15">
      <c r="A42" s="207" t="s">
        <v>32</v>
      </c>
      <c r="B42" s="201"/>
      <c r="C42" s="208">
        <v>30</v>
      </c>
      <c r="D42" s="207" t="s">
        <v>32</v>
      </c>
      <c r="E42" s="201"/>
      <c r="F42" s="208">
        <v>30</v>
      </c>
      <c r="G42" s="207" t="s">
        <v>32</v>
      </c>
      <c r="H42" s="201"/>
      <c r="I42" s="208">
        <v>30</v>
      </c>
      <c r="J42" s="207" t="s">
        <v>32</v>
      </c>
      <c r="K42" s="201"/>
      <c r="L42" s="208">
        <v>30</v>
      </c>
      <c r="M42" s="207" t="s">
        <v>32</v>
      </c>
      <c r="N42" s="201"/>
      <c r="O42" s="208">
        <v>30</v>
      </c>
      <c r="P42" s="207" t="s">
        <v>32</v>
      </c>
      <c r="Q42" s="201"/>
      <c r="R42" s="208">
        <v>30</v>
      </c>
    </row>
    <row r="43" spans="1:18" ht="15">
      <c r="A43" s="209" t="s">
        <v>186</v>
      </c>
      <c r="B43" s="201"/>
      <c r="C43" s="210">
        <v>383</v>
      </c>
      <c r="D43" s="209" t="s">
        <v>186</v>
      </c>
      <c r="E43" s="201"/>
      <c r="F43" s="210">
        <v>383</v>
      </c>
      <c r="G43" s="209" t="s">
        <v>186</v>
      </c>
      <c r="H43" s="201"/>
      <c r="I43" s="210">
        <v>383</v>
      </c>
      <c r="J43" s="209" t="s">
        <v>186</v>
      </c>
      <c r="K43" s="201"/>
      <c r="L43" s="210">
        <v>383</v>
      </c>
      <c r="M43" s="209" t="s">
        <v>186</v>
      </c>
      <c r="N43" s="201"/>
      <c r="O43" s="210">
        <v>383</v>
      </c>
      <c r="P43" s="209" t="s">
        <v>186</v>
      </c>
      <c r="Q43" s="201"/>
      <c r="R43" s="210">
        <v>383</v>
      </c>
    </row>
  </sheetData>
  <sheetProtection/>
  <mergeCells count="33">
    <mergeCell ref="A1:Q1"/>
    <mergeCell ref="A2:D2"/>
    <mergeCell ref="M2:P2"/>
    <mergeCell ref="A3:D3"/>
    <mergeCell ref="M3:P3"/>
    <mergeCell ref="A4:R4"/>
    <mergeCell ref="A5:C5"/>
    <mergeCell ref="D5:F5"/>
    <mergeCell ref="G5:I5"/>
    <mergeCell ref="J5:L5"/>
    <mergeCell ref="M5:O5"/>
    <mergeCell ref="P5:R5"/>
    <mergeCell ref="B6:C6"/>
    <mergeCell ref="E6:F6"/>
    <mergeCell ref="H6:I6"/>
    <mergeCell ref="K6:L6"/>
    <mergeCell ref="N6:O6"/>
    <mergeCell ref="Q6:R6"/>
    <mergeCell ref="A19:R19"/>
    <mergeCell ref="A25:R25"/>
    <mergeCell ref="A26:C26"/>
    <mergeCell ref="D26:F26"/>
    <mergeCell ref="G26:I26"/>
    <mergeCell ref="J26:L26"/>
    <mergeCell ref="M26:O26"/>
    <mergeCell ref="P26:R26"/>
    <mergeCell ref="A39:R39"/>
    <mergeCell ref="B27:C27"/>
    <mergeCell ref="E27:F27"/>
    <mergeCell ref="H27:I27"/>
    <mergeCell ref="K27:L27"/>
    <mergeCell ref="N27:O27"/>
    <mergeCell ref="Q27:R27"/>
  </mergeCells>
  <printOptions/>
  <pageMargins left="0" right="0" top="0" bottom="0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2022-12-23T13:13:43Z</cp:lastPrinted>
  <dcterms:created xsi:type="dcterms:W3CDTF">2020-08-10T12:56:14Z</dcterms:created>
  <dcterms:modified xsi:type="dcterms:W3CDTF">2022-12-23T13:26:58Z</dcterms:modified>
  <cp:category/>
  <cp:version/>
  <cp:contentType/>
  <cp:contentStatus/>
</cp:coreProperties>
</file>